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D:\saito\USB\skif_yamagata_test\YGRENMEI\資格審査委員会\20251207昇段審査\"/>
    </mc:Choice>
  </mc:AlternateContent>
  <xr:revisionPtr revIDLastSave="0" documentId="13_ncr:1_{B59D53D7-A2D4-4892-B169-A70E56FD8AFF}" xr6:coauthVersionLast="47" xr6:coauthVersionMax="47" xr10:uidLastSave="{00000000-0000-0000-0000-000000000000}"/>
  <bookViews>
    <workbookView xWindow="-108" yWindow="-108" windowWidth="23256" windowHeight="12456" xr2:uid="{6B975824-8401-479A-84FF-0240AC94AD87}"/>
  </bookViews>
  <sheets>
    <sheet name="審査会申込" sheetId="1" r:id="rId1"/>
    <sheet name="登録申請" sheetId="3" r:id="rId2"/>
    <sheet name="設定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0" i="3" l="1"/>
  <c r="H30" i="3"/>
  <c r="G30" i="3"/>
  <c r="F30" i="3"/>
  <c r="E30" i="3"/>
  <c r="D30" i="3"/>
  <c r="C30" i="3"/>
  <c r="B30" i="3"/>
  <c r="I29" i="3"/>
  <c r="H29" i="3"/>
  <c r="G29" i="3"/>
  <c r="F29" i="3"/>
  <c r="E29" i="3"/>
  <c r="D29" i="3"/>
  <c r="C29" i="3"/>
  <c r="B29" i="3"/>
  <c r="I28" i="3"/>
  <c r="H28" i="3"/>
  <c r="G28" i="3"/>
  <c r="F28" i="3"/>
  <c r="E28" i="3"/>
  <c r="D28" i="3"/>
  <c r="C28" i="3"/>
  <c r="B28" i="3"/>
  <c r="I27" i="3"/>
  <c r="H27" i="3"/>
  <c r="G27" i="3"/>
  <c r="F27" i="3"/>
  <c r="E27" i="3"/>
  <c r="D27" i="3"/>
  <c r="C27" i="3"/>
  <c r="B27" i="3"/>
  <c r="I26" i="3"/>
  <c r="H26" i="3"/>
  <c r="G26" i="3"/>
  <c r="F26" i="3"/>
  <c r="E26" i="3"/>
  <c r="D26" i="3"/>
  <c r="C26" i="3"/>
  <c r="B26" i="3"/>
  <c r="I25" i="3"/>
  <c r="H25" i="3"/>
  <c r="G25" i="3"/>
  <c r="F25" i="3"/>
  <c r="E25" i="3"/>
  <c r="D25" i="3"/>
  <c r="C25" i="3"/>
  <c r="B25" i="3"/>
  <c r="I24" i="3"/>
  <c r="H24" i="3"/>
  <c r="G24" i="3"/>
  <c r="F24" i="3"/>
  <c r="E24" i="3"/>
  <c r="D24" i="3"/>
  <c r="C24" i="3"/>
  <c r="B24" i="3"/>
  <c r="I23" i="3"/>
  <c r="H23" i="3"/>
  <c r="G23" i="3"/>
  <c r="F23" i="3"/>
  <c r="E23" i="3"/>
  <c r="D23" i="3"/>
  <c r="C23" i="3"/>
  <c r="B23" i="3"/>
  <c r="I22" i="3"/>
  <c r="H22" i="3"/>
  <c r="G22" i="3"/>
  <c r="F22" i="3"/>
  <c r="E22" i="3"/>
  <c r="D22" i="3"/>
  <c r="C22" i="3"/>
  <c r="B22" i="3"/>
  <c r="I21" i="3"/>
  <c r="H21" i="3"/>
  <c r="G21" i="3"/>
  <c r="F21" i="3"/>
  <c r="E21" i="3"/>
  <c r="D21" i="3"/>
  <c r="C21" i="3"/>
  <c r="B21" i="3"/>
  <c r="I20" i="3"/>
  <c r="H20" i="3"/>
  <c r="G20" i="3"/>
  <c r="F20" i="3"/>
  <c r="E20" i="3"/>
  <c r="D20" i="3"/>
  <c r="C20" i="3"/>
  <c r="B20" i="3"/>
  <c r="I19" i="3"/>
  <c r="H19" i="3"/>
  <c r="G19" i="3"/>
  <c r="F19" i="3"/>
  <c r="E19" i="3"/>
  <c r="D19" i="3"/>
  <c r="C19" i="3"/>
  <c r="B19" i="3"/>
  <c r="I18" i="3"/>
  <c r="H18" i="3"/>
  <c r="G18" i="3"/>
  <c r="F18" i="3"/>
  <c r="E18" i="3"/>
  <c r="D18" i="3"/>
  <c r="C18" i="3"/>
  <c r="B18" i="3"/>
  <c r="I17" i="3"/>
  <c r="H17" i="3"/>
  <c r="G17" i="3"/>
  <c r="F17" i="3"/>
  <c r="E17" i="3"/>
  <c r="D17" i="3"/>
  <c r="C17" i="3"/>
  <c r="B17" i="3"/>
  <c r="I16" i="3"/>
  <c r="H16" i="3"/>
  <c r="G16" i="3"/>
  <c r="F16" i="3"/>
  <c r="E16" i="3"/>
  <c r="D16" i="3"/>
  <c r="C16" i="3"/>
  <c r="B16" i="3"/>
  <c r="I15" i="3"/>
  <c r="H15" i="3"/>
  <c r="G15" i="3"/>
  <c r="F15" i="3"/>
  <c r="E15" i="3"/>
  <c r="D15" i="3"/>
  <c r="C15" i="3"/>
  <c r="B15" i="3"/>
  <c r="I14" i="3"/>
  <c r="H14" i="3"/>
  <c r="G14" i="3"/>
  <c r="F14" i="3"/>
  <c r="E14" i="3"/>
  <c r="D14" i="3"/>
  <c r="C14" i="3"/>
  <c r="B14" i="3"/>
  <c r="I13" i="3"/>
  <c r="H13" i="3"/>
  <c r="G13" i="3"/>
  <c r="F13" i="3"/>
  <c r="E13" i="3"/>
  <c r="D13" i="3"/>
  <c r="C13" i="3"/>
  <c r="B13" i="3"/>
  <c r="I12" i="3"/>
  <c r="H12" i="3"/>
  <c r="G12" i="3"/>
  <c r="F12" i="3"/>
  <c r="E12" i="3"/>
  <c r="D12" i="3"/>
  <c r="C12" i="3"/>
  <c r="B12" i="3"/>
  <c r="I11" i="3"/>
  <c r="H11" i="3"/>
  <c r="L11" i="3" s="1"/>
  <c r="G11" i="3"/>
  <c r="F11" i="3"/>
  <c r="E11" i="3"/>
  <c r="D11" i="3"/>
  <c r="C11" i="3"/>
  <c r="B11" i="3"/>
  <c r="K30" i="1"/>
  <c r="K29" i="1"/>
  <c r="K28" i="1"/>
  <c r="N28" i="1" s="1"/>
  <c r="K27" i="1"/>
  <c r="K26" i="1"/>
  <c r="K25" i="1"/>
  <c r="K24" i="1"/>
  <c r="K23" i="1"/>
  <c r="N23" i="1" s="1"/>
  <c r="K22" i="1"/>
  <c r="K21" i="1"/>
  <c r="N21" i="1" s="1"/>
  <c r="K20" i="1"/>
  <c r="K19" i="1"/>
  <c r="N19" i="1" s="1"/>
  <c r="K18" i="1"/>
  <c r="K17" i="1"/>
  <c r="K16" i="1"/>
  <c r="K15" i="1"/>
  <c r="K14" i="1"/>
  <c r="K13" i="1"/>
  <c r="K12" i="1"/>
  <c r="K11" i="1"/>
  <c r="M19" i="3"/>
  <c r="M30" i="3"/>
  <c r="L30" i="3"/>
  <c r="M29" i="3"/>
  <c r="L29" i="3"/>
  <c r="M28" i="3"/>
  <c r="M27" i="3"/>
  <c r="M26" i="3"/>
  <c r="L26" i="3"/>
  <c r="M25" i="3"/>
  <c r="M24" i="3"/>
  <c r="L24" i="3"/>
  <c r="M23" i="3"/>
  <c r="L23" i="3"/>
  <c r="M22" i="3"/>
  <c r="M21" i="3"/>
  <c r="M20" i="3"/>
  <c r="L20" i="3"/>
  <c r="L19" i="3"/>
  <c r="M18" i="3"/>
  <c r="L18" i="3"/>
  <c r="M17" i="3"/>
  <c r="M16" i="3"/>
  <c r="M15" i="3"/>
  <c r="M12" i="3"/>
  <c r="L12" i="3"/>
  <c r="L6" i="3"/>
  <c r="L5" i="3"/>
  <c r="L4" i="3"/>
  <c r="L3" i="3"/>
  <c r="K2" i="3"/>
  <c r="L28" i="3"/>
  <c r="L27" i="3"/>
  <c r="L25" i="3"/>
  <c r="L22" i="3"/>
  <c r="L21" i="3"/>
  <c r="L17" i="3"/>
  <c r="L16" i="3"/>
  <c r="L15" i="3"/>
  <c r="M14" i="3"/>
  <c r="M13" i="3"/>
  <c r="M30" i="1"/>
  <c r="L30" i="1"/>
  <c r="M29" i="1"/>
  <c r="L29" i="1"/>
  <c r="N29" i="1"/>
  <c r="M28" i="1"/>
  <c r="L28" i="1"/>
  <c r="M27" i="1"/>
  <c r="L27" i="1"/>
  <c r="M26" i="1"/>
  <c r="L26" i="1"/>
  <c r="M25" i="1"/>
  <c r="L25" i="1"/>
  <c r="N25" i="1"/>
  <c r="M24" i="1"/>
  <c r="L24" i="1"/>
  <c r="N24" i="1"/>
  <c r="M23" i="1"/>
  <c r="L23" i="1"/>
  <c r="M22" i="1"/>
  <c r="L22" i="1"/>
  <c r="M21" i="1"/>
  <c r="L21" i="1"/>
  <c r="M20" i="1"/>
  <c r="L20" i="1"/>
  <c r="N20" i="1"/>
  <c r="M19" i="1"/>
  <c r="L19" i="1"/>
  <c r="M18" i="1"/>
  <c r="L18" i="1"/>
  <c r="M17" i="1"/>
  <c r="L17" i="1"/>
  <c r="N17" i="1"/>
  <c r="M16" i="1"/>
  <c r="L16" i="1"/>
  <c r="N16" i="1"/>
  <c r="M15" i="1"/>
  <c r="L15" i="1"/>
  <c r="N15" i="1"/>
  <c r="M14" i="1"/>
  <c r="L14" i="1"/>
  <c r="M13" i="1"/>
  <c r="L13" i="1"/>
  <c r="N13" i="1"/>
  <c r="M12" i="1"/>
  <c r="L12" i="1"/>
  <c r="N12" i="1"/>
  <c r="M11" i="1"/>
  <c r="L11" i="1"/>
  <c r="M11" i="3" l="1"/>
  <c r="N11" i="3" s="1"/>
  <c r="N30" i="3"/>
  <c r="L13" i="3"/>
  <c r="L14" i="3"/>
  <c r="N12" i="3"/>
  <c r="N23" i="3"/>
  <c r="N27" i="3"/>
  <c r="N15" i="3"/>
  <c r="N22" i="3"/>
  <c r="N26" i="3"/>
  <c r="N24" i="3"/>
  <c r="N16" i="3"/>
  <c r="N29" i="3"/>
  <c r="N17" i="3"/>
  <c r="N21" i="3"/>
  <c r="N25" i="3"/>
  <c r="N19" i="3"/>
  <c r="N28" i="3"/>
  <c r="N20" i="3"/>
  <c r="N18" i="3"/>
  <c r="L32" i="1"/>
  <c r="N27" i="1"/>
  <c r="M32" i="1"/>
  <c r="N14" i="1"/>
  <c r="N18" i="1"/>
  <c r="N22" i="1"/>
  <c r="N26" i="1"/>
  <c r="N30" i="1"/>
  <c r="K32" i="1"/>
  <c r="M32" i="3" l="1"/>
  <c r="N13" i="3"/>
  <c r="N14" i="3"/>
  <c r="L32" i="3"/>
  <c r="N32" i="1"/>
  <c r="N32" i="3" l="1"/>
  <c r="N11" i="1"/>
</calcChain>
</file>

<file path=xl/sharedStrings.xml><?xml version="1.0" encoding="utf-8"?>
<sst xmlns="http://schemas.openxmlformats.org/spreadsheetml/2006/main" count="116" uniqueCount="63">
  <si>
    <t>No.</t>
    <phoneticPr fontId="2"/>
  </si>
  <si>
    <t>生年月日</t>
    <rPh sb="0" eb="4">
      <t>セイネンガッピ</t>
    </rPh>
    <phoneticPr fontId="2"/>
  </si>
  <si>
    <t>氏名</t>
    <rPh sb="0" eb="2">
      <t>シメイ</t>
    </rPh>
    <phoneticPr fontId="2"/>
  </si>
  <si>
    <t>姓</t>
    <rPh sb="0" eb="1">
      <t>セイ</t>
    </rPh>
    <phoneticPr fontId="2"/>
  </si>
  <si>
    <t>名</t>
    <rPh sb="0" eb="1">
      <t>ナ</t>
    </rPh>
    <phoneticPr fontId="2"/>
  </si>
  <si>
    <t>ｾｲ</t>
    <phoneticPr fontId="2"/>
  </si>
  <si>
    <t>ﾒｲ</t>
    <phoneticPr fontId="2"/>
  </si>
  <si>
    <t>受審　級位・段位</t>
    <rPh sb="0" eb="2">
      <t>ジュシン</t>
    </rPh>
    <rPh sb="3" eb="5">
      <t>キュウイ</t>
    </rPh>
    <rPh sb="6" eb="8">
      <t>ダンイ</t>
    </rPh>
    <phoneticPr fontId="2"/>
  </si>
  <si>
    <t>級・段</t>
    <rPh sb="0" eb="1">
      <t>キュウ</t>
    </rPh>
    <rPh sb="2" eb="3">
      <t>ダン</t>
    </rPh>
    <phoneticPr fontId="2"/>
  </si>
  <si>
    <t>受審区分</t>
    <rPh sb="0" eb="2">
      <t>ジュシン</t>
    </rPh>
    <rPh sb="2" eb="4">
      <t>クブン</t>
    </rPh>
    <phoneticPr fontId="2"/>
  </si>
  <si>
    <t>会員番号</t>
    <rPh sb="0" eb="4">
      <t>カイインバンゴウ</t>
    </rPh>
    <phoneticPr fontId="2"/>
  </si>
  <si>
    <t>審査料</t>
    <rPh sb="0" eb="3">
      <t>シンサリョウ</t>
    </rPh>
    <phoneticPr fontId="2"/>
  </si>
  <si>
    <t>登録料</t>
    <rPh sb="0" eb="3">
      <t>トウロクリョウ</t>
    </rPh>
    <phoneticPr fontId="2"/>
  </si>
  <si>
    <t>カード発行手数料</t>
    <rPh sb="3" eb="5">
      <t>ハッコウ</t>
    </rPh>
    <rPh sb="5" eb="8">
      <t>テスウリョウ</t>
    </rPh>
    <phoneticPr fontId="2"/>
  </si>
  <si>
    <t>合計</t>
    <rPh sb="0" eb="2">
      <t>ゴウケイ</t>
    </rPh>
    <phoneticPr fontId="2"/>
  </si>
  <si>
    <t>カード
発行</t>
    <rPh sb="4" eb="6">
      <t>ハッコウ</t>
    </rPh>
    <phoneticPr fontId="2"/>
  </si>
  <si>
    <t>氏名（ﾌﾘｶﾞﾅ）</t>
    <rPh sb="0" eb="2">
      <t>シメイ</t>
    </rPh>
    <phoneticPr fontId="2"/>
  </si>
  <si>
    <t>日付入力
yyyy/mm/dd</t>
    <rPh sb="0" eb="2">
      <t>ヒヅケ</t>
    </rPh>
    <rPh sb="2" eb="4">
      <t>ニュウリョク</t>
    </rPh>
    <phoneticPr fontId="2"/>
  </si>
  <si>
    <t>文字列入力</t>
    <rPh sb="0" eb="3">
      <t>モジレツ</t>
    </rPh>
    <rPh sb="3" eb="5">
      <t>ニュウリョク</t>
    </rPh>
    <phoneticPr fontId="2"/>
  </si>
  <si>
    <t>文字列入力
半角ｶﾅ</t>
    <rPh sb="0" eb="3">
      <t>モジレツ</t>
    </rPh>
    <rPh sb="3" eb="5">
      <t>ニュウリョク</t>
    </rPh>
    <rPh sb="6" eb="8">
      <t>ハンカク</t>
    </rPh>
    <phoneticPr fontId="2"/>
  </si>
  <si>
    <t>必須選択</t>
    <rPh sb="0" eb="2">
      <t>ヒッスウ</t>
    </rPh>
    <rPh sb="2" eb="4">
      <t>センタク</t>
    </rPh>
    <phoneticPr fontId="2"/>
  </si>
  <si>
    <t>自動計算
（入力不可）</t>
    <rPh sb="0" eb="2">
      <t>ジドウ</t>
    </rPh>
    <rPh sb="2" eb="4">
      <t>ケイサン</t>
    </rPh>
    <rPh sb="6" eb="8">
      <t>ニュウリョク</t>
    </rPh>
    <rPh sb="8" eb="10">
      <t>フカ</t>
    </rPh>
    <phoneticPr fontId="2"/>
  </si>
  <si>
    <t>段位</t>
    <rPh sb="0" eb="2">
      <t>ダンイ</t>
    </rPh>
    <phoneticPr fontId="7"/>
  </si>
  <si>
    <t>登録料</t>
    <rPh sb="0" eb="2">
      <t>トウロク</t>
    </rPh>
    <rPh sb="2" eb="3">
      <t>リョウ</t>
    </rPh>
    <phoneticPr fontId="7"/>
  </si>
  <si>
    <t>11:少年初段</t>
    <rPh sb="3" eb="5">
      <t>ショウネン</t>
    </rPh>
    <rPh sb="5" eb="7">
      <t>ショダン</t>
    </rPh>
    <phoneticPr fontId="7"/>
  </si>
  <si>
    <t>12:少年二段</t>
    <rPh sb="3" eb="5">
      <t>ショウネン</t>
    </rPh>
    <rPh sb="5" eb="6">
      <t>ニ</t>
    </rPh>
    <rPh sb="6" eb="7">
      <t>ダン</t>
    </rPh>
    <phoneticPr fontId="7"/>
  </si>
  <si>
    <t>21:初段</t>
    <rPh sb="3" eb="5">
      <t>ショダン</t>
    </rPh>
    <phoneticPr fontId="7"/>
  </si>
  <si>
    <t>22:二段</t>
    <rPh sb="3" eb="4">
      <t>ニ</t>
    </rPh>
    <rPh sb="4" eb="5">
      <t>ダン</t>
    </rPh>
    <phoneticPr fontId="7"/>
  </si>
  <si>
    <t>23:三段</t>
    <rPh sb="3" eb="4">
      <t>サン</t>
    </rPh>
    <rPh sb="4" eb="5">
      <t>ダン</t>
    </rPh>
    <phoneticPr fontId="7"/>
  </si>
  <si>
    <t>01:１級</t>
    <rPh sb="4" eb="5">
      <t>キュウ</t>
    </rPh>
    <phoneticPr fontId="7"/>
  </si>
  <si>
    <t>02:２級</t>
    <rPh sb="4" eb="5">
      <t>キュウ</t>
    </rPh>
    <phoneticPr fontId="2"/>
  </si>
  <si>
    <t>03:３級</t>
    <rPh sb="4" eb="5">
      <t>キュウ</t>
    </rPh>
    <phoneticPr fontId="2"/>
  </si>
  <si>
    <t>04:４級</t>
    <rPh sb="4" eb="5">
      <t>キュウ</t>
    </rPh>
    <phoneticPr fontId="2"/>
  </si>
  <si>
    <t>05:５級</t>
    <rPh sb="4" eb="5">
      <t>キュウ</t>
    </rPh>
    <phoneticPr fontId="2"/>
  </si>
  <si>
    <t>06:６級</t>
    <rPh sb="4" eb="5">
      <t>キュウ</t>
    </rPh>
    <phoneticPr fontId="2"/>
  </si>
  <si>
    <t>07:７級</t>
    <rPh sb="4" eb="5">
      <t>キュウ</t>
    </rPh>
    <phoneticPr fontId="2"/>
  </si>
  <si>
    <t>08:８級</t>
    <rPh sb="4" eb="5">
      <t>キュウ</t>
    </rPh>
    <phoneticPr fontId="2"/>
  </si>
  <si>
    <t>09:９級</t>
    <rPh sb="4" eb="5">
      <t>キュウ</t>
    </rPh>
    <phoneticPr fontId="2"/>
  </si>
  <si>
    <t>10:１０級</t>
    <rPh sb="5" eb="6">
      <t>キュウ</t>
    </rPh>
    <phoneticPr fontId="2"/>
  </si>
  <si>
    <t>発行</t>
    <rPh sb="0" eb="2">
      <t>ハッコウ</t>
    </rPh>
    <phoneticPr fontId="7"/>
  </si>
  <si>
    <t>ー</t>
    <phoneticPr fontId="2"/>
  </si>
  <si>
    <t>直接</t>
    <rPh sb="0" eb="2">
      <t>チョクセツ</t>
    </rPh>
    <phoneticPr fontId="2"/>
  </si>
  <si>
    <t>移行</t>
    <rPh sb="0" eb="2">
      <t>イコウ</t>
    </rPh>
    <phoneticPr fontId="2"/>
  </si>
  <si>
    <t>○</t>
    <phoneticPr fontId="2"/>
  </si>
  <si>
    <r>
      <t xml:space="preserve">必須選択
</t>
    </r>
    <r>
      <rPr>
        <sz val="8"/>
        <color rgb="FFFF0000"/>
        <rFont val="游ゴシック"/>
        <family val="3"/>
        <charset val="128"/>
        <scheme val="minor"/>
      </rPr>
      <t>（段位のみ）</t>
    </r>
    <rPh sb="0" eb="2">
      <t>ヒッスウ</t>
    </rPh>
    <rPh sb="2" eb="4">
      <t>センタク</t>
    </rPh>
    <rPh sb="6" eb="8">
      <t>ダンイ</t>
    </rPh>
    <phoneticPr fontId="2"/>
  </si>
  <si>
    <r>
      <t xml:space="preserve">必須選択
</t>
    </r>
    <r>
      <rPr>
        <sz val="8"/>
        <color rgb="FFFF0000"/>
        <rFont val="游ゴシック"/>
        <family val="3"/>
        <charset val="128"/>
        <scheme val="minor"/>
      </rPr>
      <t>（段位移行者のみ）</t>
    </r>
    <rPh sb="0" eb="2">
      <t>ヒッスウ</t>
    </rPh>
    <rPh sb="2" eb="4">
      <t>センタク</t>
    </rPh>
    <rPh sb="6" eb="8">
      <t>ダンイ</t>
    </rPh>
    <rPh sb="8" eb="10">
      <t>イコウ</t>
    </rPh>
    <rPh sb="10" eb="11">
      <t>モノ</t>
    </rPh>
    <phoneticPr fontId="2"/>
  </si>
  <si>
    <t>振込合計</t>
    <rPh sb="0" eb="2">
      <t>フリコミ</t>
    </rPh>
    <rPh sb="2" eb="4">
      <t>ゴウケイ</t>
    </rPh>
    <phoneticPr fontId="2"/>
  </si>
  <si>
    <t>申請日：</t>
    <rPh sb="0" eb="3">
      <t>シンセイビ</t>
    </rPh>
    <phoneticPr fontId="2"/>
  </si>
  <si>
    <t>山形県空手道連盟　資格審査委員会　御中</t>
    <rPh sb="0" eb="3">
      <t>ヤマガタケン</t>
    </rPh>
    <rPh sb="3" eb="6">
      <t>カラテドウ</t>
    </rPh>
    <rPh sb="6" eb="8">
      <t>レンメイ</t>
    </rPh>
    <rPh sb="9" eb="13">
      <t>シカクシンサ</t>
    </rPh>
    <rPh sb="13" eb="16">
      <t>イインカイ</t>
    </rPh>
    <rPh sb="17" eb="19">
      <t>オンチュウ</t>
    </rPh>
    <phoneticPr fontId="2"/>
  </si>
  <si>
    <t>団体名：</t>
    <rPh sb="0" eb="3">
      <t>ダンタイメイ</t>
    </rPh>
    <phoneticPr fontId="2"/>
  </si>
  <si>
    <t>証書・免状送付先：</t>
    <rPh sb="0" eb="2">
      <t>ショウショ</t>
    </rPh>
    <rPh sb="3" eb="5">
      <t>メンジョウ</t>
    </rPh>
    <rPh sb="5" eb="8">
      <t>ソウフサキ</t>
    </rPh>
    <phoneticPr fontId="2"/>
  </si>
  <si>
    <t>（氏名）</t>
    <rPh sb="1" eb="3">
      <t>シメイ</t>
    </rPh>
    <phoneticPr fontId="2"/>
  </si>
  <si>
    <t>（郵便番号）</t>
    <rPh sb="1" eb="5">
      <t>ユウビンバンゴウ</t>
    </rPh>
    <phoneticPr fontId="2"/>
  </si>
  <si>
    <t>（住所）</t>
    <rPh sb="1" eb="3">
      <t>ジュウショ</t>
    </rPh>
    <phoneticPr fontId="2"/>
  </si>
  <si>
    <t>（電話番号）</t>
    <rPh sb="1" eb="3">
      <t>デンワ</t>
    </rPh>
    <rPh sb="3" eb="5">
      <t>バンゴウ</t>
    </rPh>
    <phoneticPr fontId="2"/>
  </si>
  <si>
    <t>審査合否</t>
    <rPh sb="0" eb="2">
      <t>シンサ</t>
    </rPh>
    <rPh sb="2" eb="4">
      <t>ゴウヒ</t>
    </rPh>
    <phoneticPr fontId="2"/>
  </si>
  <si>
    <t>合格</t>
    <rPh sb="0" eb="2">
      <t>ゴウカク</t>
    </rPh>
    <phoneticPr fontId="2"/>
  </si>
  <si>
    <t>不合格</t>
    <rPh sb="0" eb="3">
      <t>フゴウカク</t>
    </rPh>
    <phoneticPr fontId="2"/>
  </si>
  <si>
    <t>自動表示</t>
    <rPh sb="0" eb="2">
      <t>ジドウ</t>
    </rPh>
    <rPh sb="2" eb="4">
      <t>ヒョウジ</t>
    </rPh>
    <phoneticPr fontId="2"/>
  </si>
  <si>
    <t>〒</t>
    <phoneticPr fontId="2"/>
  </si>
  <si>
    <t>文字列入力
半角数字</t>
    <rPh sb="0" eb="3">
      <t>モジレツ</t>
    </rPh>
    <rPh sb="3" eb="5">
      <t>ニュウリョク</t>
    </rPh>
    <rPh sb="6" eb="8">
      <t>ハンカク</t>
    </rPh>
    <rPh sb="8" eb="10">
      <t>スウジ</t>
    </rPh>
    <phoneticPr fontId="2"/>
  </si>
  <si>
    <t>令和７年度秋季　公認段位・１級位審査会　審査申込一覧</t>
    <rPh sb="0" eb="2">
      <t>レイワ</t>
    </rPh>
    <rPh sb="3" eb="5">
      <t>ネンド</t>
    </rPh>
    <rPh sb="5" eb="7">
      <t>シュウキ</t>
    </rPh>
    <rPh sb="8" eb="10">
      <t>コウニン</t>
    </rPh>
    <rPh sb="10" eb="12">
      <t>ダンイ</t>
    </rPh>
    <rPh sb="14" eb="15">
      <t>キュウ</t>
    </rPh>
    <rPh sb="15" eb="16">
      <t>イ</t>
    </rPh>
    <rPh sb="16" eb="19">
      <t>シンサカイ</t>
    </rPh>
    <rPh sb="20" eb="22">
      <t>シンサ</t>
    </rPh>
    <rPh sb="22" eb="24">
      <t>モウシコミ</t>
    </rPh>
    <rPh sb="24" eb="26">
      <t>イチラン</t>
    </rPh>
    <phoneticPr fontId="2"/>
  </si>
  <si>
    <t>令和７年度秋季　公認段位・１級位審査会　登録申請一覧</t>
    <rPh sb="0" eb="2">
      <t>レイワ</t>
    </rPh>
    <rPh sb="3" eb="5">
      <t>ネンド</t>
    </rPh>
    <rPh sb="5" eb="7">
      <t>シュウキ</t>
    </rPh>
    <rPh sb="8" eb="10">
      <t>コウニン</t>
    </rPh>
    <rPh sb="10" eb="12">
      <t>ダンイ</t>
    </rPh>
    <rPh sb="14" eb="15">
      <t>キュウ</t>
    </rPh>
    <rPh sb="15" eb="16">
      <t>イ</t>
    </rPh>
    <rPh sb="16" eb="19">
      <t>シンサカイ</t>
    </rPh>
    <rPh sb="20" eb="22">
      <t>トウロク</t>
    </rPh>
    <rPh sb="22" eb="24">
      <t>シンセイ</t>
    </rPh>
    <rPh sb="24" eb="26">
      <t>イチラン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</si>
</sst>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_ "/>
    <numFmt numFmtId="177" formatCode="yyyy/mm/dd"/>
    <numFmt numFmtId="178" formatCode="#,##0_ ;[Red]\-#,##0\ "/>
    <numFmt numFmtId="179" formatCode="#,##0_ "/>
  </numFmts>
  <fonts count="1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9"/>
      <color rgb="FFFF0000"/>
      <name val="游ゴシック"/>
      <family val="3"/>
      <charset val="128"/>
      <scheme val="minor"/>
    </font>
    <font>
      <sz val="10"/>
      <color theme="1"/>
      <name val="Meiryo UI"/>
      <family val="2"/>
      <charset val="128"/>
    </font>
    <font>
      <sz val="10"/>
      <color theme="1"/>
      <name val="ＭＳ ゴシック"/>
      <family val="3"/>
      <charset val="128"/>
    </font>
    <font>
      <sz val="6"/>
      <name val="Meiryo UI"/>
      <family val="2"/>
      <charset val="128"/>
    </font>
    <font>
      <sz val="8"/>
      <color rgb="FFFF0000"/>
      <name val="游ゴシック"/>
      <family val="3"/>
      <charset val="128"/>
      <scheme val="minor"/>
    </font>
    <font>
      <u/>
      <sz val="12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CCECFF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5" fillId="0" borderId="0">
      <alignment vertical="center"/>
    </xf>
  </cellStyleXfs>
  <cellXfs count="3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6" fillId="2" borderId="1" xfId="2" applyFont="1" applyFill="1" applyBorder="1" applyAlignment="1">
      <alignment horizontal="center" vertical="center"/>
    </xf>
    <xf numFmtId="0" fontId="6" fillId="2" borderId="2" xfId="2" applyFont="1" applyFill="1" applyBorder="1" applyAlignment="1">
      <alignment horizontal="center" vertical="center"/>
    </xf>
    <xf numFmtId="0" fontId="6" fillId="0" borderId="3" xfId="2" applyFont="1" applyBorder="1" applyAlignment="1">
      <alignment horizontal="left" vertical="center"/>
    </xf>
    <xf numFmtId="0" fontId="6" fillId="2" borderId="5" xfId="2" applyFont="1" applyFill="1" applyBorder="1" applyAlignment="1">
      <alignment horizontal="center" vertical="center"/>
    </xf>
    <xf numFmtId="3" fontId="6" fillId="3" borderId="4" xfId="2" applyNumberFormat="1" applyFont="1" applyFill="1" applyBorder="1" applyAlignment="1">
      <alignment horizontal="center" vertical="center"/>
    </xf>
    <xf numFmtId="178" fontId="6" fillId="0" borderId="6" xfId="1" applyNumberFormat="1" applyFont="1" applyBorder="1" applyAlignment="1">
      <alignment vertical="center"/>
    </xf>
    <xf numFmtId="178" fontId="6" fillId="3" borderId="6" xfId="1" applyNumberFormat="1" applyFont="1" applyFill="1" applyBorder="1" applyAlignment="1">
      <alignment vertical="center"/>
    </xf>
    <xf numFmtId="179" fontId="6" fillId="3" borderId="4" xfId="2" applyNumberFormat="1" applyFont="1" applyFill="1" applyBorder="1">
      <alignment vertical="center"/>
    </xf>
    <xf numFmtId="0" fontId="6" fillId="0" borderId="0" xfId="2" applyFont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176" fontId="0" fillId="0" borderId="6" xfId="0" applyNumberFormat="1" applyBorder="1">
      <alignment vertical="center"/>
    </xf>
    <xf numFmtId="177" fontId="0" fillId="0" borderId="6" xfId="0" applyNumberFormat="1" applyBorder="1" applyAlignment="1">
      <alignment horizontal="center" vertical="center"/>
    </xf>
    <xf numFmtId="49" fontId="0" fillId="0" borderId="6" xfId="0" applyNumberFormat="1" applyBorder="1">
      <alignment vertical="center"/>
    </xf>
    <xf numFmtId="49" fontId="0" fillId="0" borderId="6" xfId="0" applyNumberFormat="1" applyBorder="1" applyAlignment="1">
      <alignment horizontal="center" vertical="center"/>
    </xf>
    <xf numFmtId="179" fontId="0" fillId="0" borderId="6" xfId="0" applyNumberFormat="1" applyBorder="1">
      <alignment vertical="center"/>
    </xf>
    <xf numFmtId="179" fontId="0" fillId="0" borderId="6" xfId="0" applyNumberForma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3" fillId="0" borderId="0" xfId="0" applyFont="1" applyAlignment="1">
      <alignment horizontal="distributed" vertical="center"/>
    </xf>
    <xf numFmtId="0" fontId="0" fillId="0" borderId="6" xfId="0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>
      <alignment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 2" xfId="2" xr:uid="{06CC510B-A99C-4754-AAD4-FA54C1750E4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3EF0FC-C215-4AC2-9136-1F4E20FB4812}">
  <sheetPr>
    <pageSetUpPr fitToPage="1"/>
  </sheetPr>
  <dimension ref="A1:N32"/>
  <sheetViews>
    <sheetView tabSelected="1" workbookViewId="0">
      <selection activeCell="K2" sqref="K2:N2"/>
    </sheetView>
  </sheetViews>
  <sheetFormatPr defaultRowHeight="18" x14ac:dyDescent="0.45"/>
  <cols>
    <col min="1" max="1" width="6.69921875" customWidth="1"/>
    <col min="2" max="2" width="12.69921875" style="1" customWidth="1"/>
    <col min="3" max="6" width="10.69921875" customWidth="1"/>
    <col min="7" max="7" width="12.69921875" customWidth="1"/>
    <col min="8" max="8" width="8.69921875" customWidth="1"/>
    <col min="9" max="9" width="12.69921875" style="1" customWidth="1"/>
    <col min="10" max="10" width="12.69921875" customWidth="1"/>
    <col min="11" max="14" width="10.69921875" customWidth="1"/>
  </cols>
  <sheetData>
    <row r="1" spans="1:14" ht="19.8" x14ac:dyDescent="0.45">
      <c r="B1" s="23" t="s">
        <v>61</v>
      </c>
      <c r="C1" s="23"/>
      <c r="D1" s="23"/>
      <c r="E1" s="23"/>
      <c r="F1" s="23"/>
      <c r="G1" s="23"/>
      <c r="L1" s="20" t="s">
        <v>47</v>
      </c>
      <c r="M1" s="25">
        <v>45964</v>
      </c>
      <c r="N1" s="26"/>
    </row>
    <row r="2" spans="1:14" x14ac:dyDescent="0.45">
      <c r="B2"/>
      <c r="J2" s="20" t="s">
        <v>49</v>
      </c>
      <c r="K2" s="26"/>
      <c r="L2" s="26"/>
      <c r="M2" s="26"/>
      <c r="N2" s="26"/>
    </row>
    <row r="3" spans="1:14" x14ac:dyDescent="0.45">
      <c r="B3" t="s">
        <v>48</v>
      </c>
      <c r="J3" s="20" t="s">
        <v>50</v>
      </c>
      <c r="K3" s="21" t="s">
        <v>51</v>
      </c>
      <c r="L3" s="27"/>
      <c r="M3" s="27"/>
      <c r="N3" s="27"/>
    </row>
    <row r="4" spans="1:14" x14ac:dyDescent="0.45">
      <c r="B4"/>
      <c r="J4" s="20"/>
      <c r="K4" s="21" t="s">
        <v>52</v>
      </c>
      <c r="L4" s="27" t="s">
        <v>59</v>
      </c>
      <c r="M4" s="27"/>
      <c r="N4" s="27"/>
    </row>
    <row r="5" spans="1:14" x14ac:dyDescent="0.45">
      <c r="K5" s="21" t="s">
        <v>53</v>
      </c>
      <c r="L5" s="27"/>
      <c r="M5" s="27"/>
      <c r="N5" s="27"/>
    </row>
    <row r="6" spans="1:14" x14ac:dyDescent="0.45">
      <c r="K6" s="21" t="s">
        <v>54</v>
      </c>
      <c r="L6" s="27"/>
      <c r="M6" s="27"/>
      <c r="N6" s="27"/>
    </row>
    <row r="7" spans="1:14" ht="7.8" customHeight="1" x14ac:dyDescent="0.45"/>
    <row r="8" spans="1:14" x14ac:dyDescent="0.45">
      <c r="A8" s="22" t="s">
        <v>0</v>
      </c>
      <c r="B8" s="22" t="s">
        <v>1</v>
      </c>
      <c r="C8" s="22" t="s">
        <v>2</v>
      </c>
      <c r="D8" s="22"/>
      <c r="E8" s="22" t="s">
        <v>16</v>
      </c>
      <c r="F8" s="22"/>
      <c r="G8" s="22" t="s">
        <v>7</v>
      </c>
      <c r="H8" s="22"/>
      <c r="I8" s="22" t="s">
        <v>10</v>
      </c>
      <c r="J8" s="24" t="s">
        <v>15</v>
      </c>
      <c r="K8" s="22" t="s">
        <v>11</v>
      </c>
      <c r="L8" s="22" t="s">
        <v>12</v>
      </c>
      <c r="M8" s="24" t="s">
        <v>13</v>
      </c>
      <c r="N8" s="22" t="s">
        <v>14</v>
      </c>
    </row>
    <row r="9" spans="1:14" x14ac:dyDescent="0.45">
      <c r="A9" s="22"/>
      <c r="B9" s="22"/>
      <c r="C9" s="11" t="s">
        <v>3</v>
      </c>
      <c r="D9" s="11" t="s">
        <v>4</v>
      </c>
      <c r="E9" s="11" t="s">
        <v>5</v>
      </c>
      <c r="F9" s="11" t="s">
        <v>6</v>
      </c>
      <c r="G9" s="11" t="s">
        <v>8</v>
      </c>
      <c r="H9" s="11" t="s">
        <v>9</v>
      </c>
      <c r="I9" s="22"/>
      <c r="J9" s="24"/>
      <c r="K9" s="22"/>
      <c r="L9" s="22"/>
      <c r="M9" s="24"/>
      <c r="N9" s="22"/>
    </row>
    <row r="10" spans="1:14" ht="34.200000000000003" customHeight="1" x14ac:dyDescent="0.45">
      <c r="A10" s="11"/>
      <c r="B10" s="12" t="s">
        <v>17</v>
      </c>
      <c r="C10" s="13" t="s">
        <v>18</v>
      </c>
      <c r="D10" s="13" t="s">
        <v>18</v>
      </c>
      <c r="E10" s="12" t="s">
        <v>19</v>
      </c>
      <c r="F10" s="12" t="s">
        <v>19</v>
      </c>
      <c r="G10" s="13" t="s">
        <v>20</v>
      </c>
      <c r="H10" s="13" t="s">
        <v>20</v>
      </c>
      <c r="I10" s="12" t="s">
        <v>60</v>
      </c>
      <c r="J10" s="12" t="s">
        <v>45</v>
      </c>
      <c r="K10" s="12" t="s">
        <v>21</v>
      </c>
      <c r="L10" s="12" t="s">
        <v>21</v>
      </c>
      <c r="M10" s="12" t="s">
        <v>21</v>
      </c>
      <c r="N10" s="12" t="s">
        <v>21</v>
      </c>
    </row>
    <row r="11" spans="1:14" x14ac:dyDescent="0.45">
      <c r="A11" s="14">
        <v>1</v>
      </c>
      <c r="B11" s="15"/>
      <c r="C11" s="16"/>
      <c r="D11" s="16"/>
      <c r="E11" s="16"/>
      <c r="F11" s="16"/>
      <c r="G11" s="16"/>
      <c r="H11" s="11"/>
      <c r="I11" s="17"/>
      <c r="J11" s="11"/>
      <c r="K11" s="18">
        <f>IF(G11="",0,VLOOKUP(G11,設定!$B$6:$E$20,2,0))</f>
        <v>0</v>
      </c>
      <c r="L11" s="18">
        <f>IF(H11="移行",VLOOKUP(G11,設定!$B$6:$E$20,3,0),0)</f>
        <v>0</v>
      </c>
      <c r="M11" s="18">
        <f>IF(J11="○",IF(H11="移行",VLOOKUP(G11,設定!$B$6:$E$20,4,0),0),0)</f>
        <v>0</v>
      </c>
      <c r="N11" s="18">
        <f>SUM(K11:M11)</f>
        <v>0</v>
      </c>
    </row>
    <row r="12" spans="1:14" x14ac:dyDescent="0.45">
      <c r="A12" s="14">
        <v>2</v>
      </c>
      <c r="B12" s="15"/>
      <c r="C12" s="16"/>
      <c r="D12" s="16"/>
      <c r="E12" s="16"/>
      <c r="F12" s="16"/>
      <c r="G12" s="16"/>
      <c r="H12" s="11"/>
      <c r="I12" s="17"/>
      <c r="J12" s="11"/>
      <c r="K12" s="18">
        <f>IF(G12="",0,VLOOKUP(G12,設定!$B$6:$E$20,2,0))</f>
        <v>0</v>
      </c>
      <c r="L12" s="18">
        <f>IF(H12="移行",VLOOKUP(G12,設定!$B$6:$E$20,3,0),0)</f>
        <v>0</v>
      </c>
      <c r="M12" s="18">
        <f>IF(J12="○",IF(H12="移行",VLOOKUP(G12,設定!$B$6:$E$20,4,0),0),0)</f>
        <v>0</v>
      </c>
      <c r="N12" s="18">
        <f t="shared" ref="N12:N30" si="0">SUM(K12:M12)</f>
        <v>0</v>
      </c>
    </row>
    <row r="13" spans="1:14" x14ac:dyDescent="0.45">
      <c r="A13" s="14">
        <v>3</v>
      </c>
      <c r="B13" s="15"/>
      <c r="C13" s="16"/>
      <c r="D13" s="16"/>
      <c r="E13" s="16"/>
      <c r="F13" s="16"/>
      <c r="G13" s="16"/>
      <c r="H13" s="11"/>
      <c r="I13" s="17"/>
      <c r="J13" s="11"/>
      <c r="K13" s="18">
        <f>IF(G13="",0,VLOOKUP(G13,設定!$B$6:$E$20,2,0))</f>
        <v>0</v>
      </c>
      <c r="L13" s="18">
        <f>IF(H13="移行",VLOOKUP(G13,設定!$B$6:$E$20,3,0),0)</f>
        <v>0</v>
      </c>
      <c r="M13" s="18">
        <f>IF(J13="○",IF(H13="移行",VLOOKUP(G13,設定!$B$6:$E$20,4,0),0),0)</f>
        <v>0</v>
      </c>
      <c r="N13" s="18">
        <f t="shared" si="0"/>
        <v>0</v>
      </c>
    </row>
    <row r="14" spans="1:14" x14ac:dyDescent="0.45">
      <c r="A14" s="14">
        <v>4</v>
      </c>
      <c r="B14" s="15"/>
      <c r="C14" s="16"/>
      <c r="D14" s="16"/>
      <c r="E14" s="16"/>
      <c r="F14" s="16"/>
      <c r="G14" s="16"/>
      <c r="H14" s="11"/>
      <c r="I14" s="17"/>
      <c r="J14" s="11"/>
      <c r="K14" s="18">
        <f>IF(G14="",0,VLOOKUP(G14,設定!$B$6:$E$20,2,0))</f>
        <v>0</v>
      </c>
      <c r="L14" s="18">
        <f>IF(H14="移行",VLOOKUP(G14,設定!$B$6:$E$20,3,0),0)</f>
        <v>0</v>
      </c>
      <c r="M14" s="18">
        <f>IF(J14="○",IF(H14="移行",VLOOKUP(G14,設定!$B$6:$E$20,4,0),0),0)</f>
        <v>0</v>
      </c>
      <c r="N14" s="18">
        <f t="shared" si="0"/>
        <v>0</v>
      </c>
    </row>
    <row r="15" spans="1:14" x14ac:dyDescent="0.45">
      <c r="A15" s="14">
        <v>5</v>
      </c>
      <c r="B15" s="15"/>
      <c r="C15" s="16"/>
      <c r="D15" s="16"/>
      <c r="E15" s="16"/>
      <c r="F15" s="16"/>
      <c r="G15" s="16"/>
      <c r="H15" s="11"/>
      <c r="I15" s="17"/>
      <c r="J15" s="11"/>
      <c r="K15" s="18">
        <f>IF(G15="",0,VLOOKUP(G15,設定!$B$6:$E$20,2,0))</f>
        <v>0</v>
      </c>
      <c r="L15" s="18">
        <f>IF(H15="移行",VLOOKUP(G15,設定!$B$6:$E$20,3,0),0)</f>
        <v>0</v>
      </c>
      <c r="M15" s="18">
        <f>IF(J15="○",IF(H15="移行",VLOOKUP(G15,設定!$B$6:$E$20,4,0),0),0)</f>
        <v>0</v>
      </c>
      <c r="N15" s="18">
        <f t="shared" si="0"/>
        <v>0</v>
      </c>
    </row>
    <row r="16" spans="1:14" x14ac:dyDescent="0.45">
      <c r="A16" s="14">
        <v>6</v>
      </c>
      <c r="B16" s="15"/>
      <c r="C16" s="16"/>
      <c r="D16" s="16"/>
      <c r="E16" s="16"/>
      <c r="F16" s="16"/>
      <c r="G16" s="16"/>
      <c r="H16" s="11"/>
      <c r="I16" s="17"/>
      <c r="J16" s="11"/>
      <c r="K16" s="18">
        <f>IF(G16="",0,VLOOKUP(G16,設定!$B$6:$E$20,2,0))</f>
        <v>0</v>
      </c>
      <c r="L16" s="18">
        <f>IF(H16="移行",VLOOKUP(G16,設定!$B$6:$E$20,3,0),0)</f>
        <v>0</v>
      </c>
      <c r="M16" s="18">
        <f>IF(J16="○",IF(H16="移行",VLOOKUP(G16,設定!$B$6:$E$20,4,0),0),0)</f>
        <v>0</v>
      </c>
      <c r="N16" s="18">
        <f t="shared" si="0"/>
        <v>0</v>
      </c>
    </row>
    <row r="17" spans="1:14" x14ac:dyDescent="0.45">
      <c r="A17" s="14">
        <v>7</v>
      </c>
      <c r="B17" s="15"/>
      <c r="C17" s="16"/>
      <c r="D17" s="16"/>
      <c r="E17" s="16"/>
      <c r="F17" s="16"/>
      <c r="G17" s="16"/>
      <c r="H17" s="11"/>
      <c r="I17" s="17"/>
      <c r="J17" s="11"/>
      <c r="K17" s="18">
        <f>IF(G17="",0,VLOOKUP(G17,設定!$B$6:$E$20,2,0))</f>
        <v>0</v>
      </c>
      <c r="L17" s="18">
        <f>IF(H17="移行",VLOOKUP(G17,設定!$B$6:$E$20,3,0),0)</f>
        <v>0</v>
      </c>
      <c r="M17" s="18">
        <f>IF(J17="○",IF(H17="移行",VLOOKUP(G17,設定!$B$6:$E$20,4,0),0),0)</f>
        <v>0</v>
      </c>
      <c r="N17" s="18">
        <f t="shared" si="0"/>
        <v>0</v>
      </c>
    </row>
    <row r="18" spans="1:14" x14ac:dyDescent="0.45">
      <c r="A18" s="14">
        <v>8</v>
      </c>
      <c r="B18" s="15"/>
      <c r="C18" s="16"/>
      <c r="D18" s="16"/>
      <c r="E18" s="16"/>
      <c r="F18" s="16"/>
      <c r="G18" s="16"/>
      <c r="H18" s="11"/>
      <c r="I18" s="17"/>
      <c r="J18" s="11"/>
      <c r="K18" s="18">
        <f>IF(G18="",0,VLOOKUP(G18,設定!$B$6:$E$20,2,0))</f>
        <v>0</v>
      </c>
      <c r="L18" s="18">
        <f>IF(H18="移行",VLOOKUP(G18,設定!$B$6:$E$20,3,0),0)</f>
        <v>0</v>
      </c>
      <c r="M18" s="18">
        <f>IF(J18="○",IF(H18="移行",VLOOKUP(G18,設定!$B$6:$E$20,4,0),0),0)</f>
        <v>0</v>
      </c>
      <c r="N18" s="18">
        <f t="shared" si="0"/>
        <v>0</v>
      </c>
    </row>
    <row r="19" spans="1:14" x14ac:dyDescent="0.45">
      <c r="A19" s="14">
        <v>9</v>
      </c>
      <c r="B19" s="15"/>
      <c r="C19" s="16"/>
      <c r="D19" s="16"/>
      <c r="E19" s="16"/>
      <c r="F19" s="16"/>
      <c r="G19" s="16"/>
      <c r="H19" s="11"/>
      <c r="I19" s="17"/>
      <c r="J19" s="11"/>
      <c r="K19" s="18">
        <f>IF(G19="",0,VLOOKUP(G19,設定!$B$6:$E$20,2,0))</f>
        <v>0</v>
      </c>
      <c r="L19" s="18">
        <f>IF(H19="移行",VLOOKUP(G19,設定!$B$6:$E$20,3,0),0)</f>
        <v>0</v>
      </c>
      <c r="M19" s="18">
        <f>IF(J19="○",IF(H19="移行",VLOOKUP(G19,設定!$B$6:$E$20,4,0),0),0)</f>
        <v>0</v>
      </c>
      <c r="N19" s="18">
        <f t="shared" si="0"/>
        <v>0</v>
      </c>
    </row>
    <row r="20" spans="1:14" x14ac:dyDescent="0.45">
      <c r="A20" s="14">
        <v>10</v>
      </c>
      <c r="B20" s="15"/>
      <c r="C20" s="16"/>
      <c r="D20" s="16"/>
      <c r="E20" s="16"/>
      <c r="F20" s="16"/>
      <c r="G20" s="16"/>
      <c r="H20" s="11"/>
      <c r="I20" s="17"/>
      <c r="J20" s="11"/>
      <c r="K20" s="18">
        <f>IF(G20="",0,VLOOKUP(G20,設定!$B$6:$E$20,2,0))</f>
        <v>0</v>
      </c>
      <c r="L20" s="18">
        <f>IF(H20="移行",VLOOKUP(G20,設定!$B$6:$E$20,3,0),0)</f>
        <v>0</v>
      </c>
      <c r="M20" s="18">
        <f>IF(J20="○",IF(H20="移行",VLOOKUP(G20,設定!$B$6:$E$20,4,0),0),0)</f>
        <v>0</v>
      </c>
      <c r="N20" s="18">
        <f t="shared" si="0"/>
        <v>0</v>
      </c>
    </row>
    <row r="21" spans="1:14" x14ac:dyDescent="0.45">
      <c r="A21" s="14">
        <v>11</v>
      </c>
      <c r="B21" s="15"/>
      <c r="C21" s="16"/>
      <c r="D21" s="16"/>
      <c r="E21" s="16"/>
      <c r="F21" s="16"/>
      <c r="G21" s="16"/>
      <c r="H21" s="11"/>
      <c r="I21" s="17"/>
      <c r="J21" s="11"/>
      <c r="K21" s="18">
        <f>IF(G21="",0,VLOOKUP(G21,設定!$B$6:$E$20,2,0))</f>
        <v>0</v>
      </c>
      <c r="L21" s="18">
        <f>IF(H21="移行",VLOOKUP(G21,設定!$B$6:$E$20,3,0),0)</f>
        <v>0</v>
      </c>
      <c r="M21" s="18">
        <f>IF(J21="○",IF(H21="移行",VLOOKUP(G21,設定!$B$6:$E$20,4,0),0),0)</f>
        <v>0</v>
      </c>
      <c r="N21" s="18">
        <f t="shared" si="0"/>
        <v>0</v>
      </c>
    </row>
    <row r="22" spans="1:14" x14ac:dyDescent="0.45">
      <c r="A22" s="14">
        <v>12</v>
      </c>
      <c r="B22" s="15"/>
      <c r="C22" s="16"/>
      <c r="D22" s="16"/>
      <c r="E22" s="16"/>
      <c r="F22" s="16"/>
      <c r="G22" s="16"/>
      <c r="H22" s="11"/>
      <c r="I22" s="17"/>
      <c r="J22" s="11"/>
      <c r="K22" s="18">
        <f>IF(G22="",0,VLOOKUP(G22,設定!$B$6:$E$20,2,0))</f>
        <v>0</v>
      </c>
      <c r="L22" s="18">
        <f>IF(H22="移行",VLOOKUP(G22,設定!$B$6:$E$20,3,0),0)</f>
        <v>0</v>
      </c>
      <c r="M22" s="18">
        <f>IF(J22="○",IF(H22="移行",VLOOKUP(G22,設定!$B$6:$E$20,4,0),0),0)</f>
        <v>0</v>
      </c>
      <c r="N22" s="18">
        <f t="shared" si="0"/>
        <v>0</v>
      </c>
    </row>
    <row r="23" spans="1:14" x14ac:dyDescent="0.45">
      <c r="A23" s="14">
        <v>13</v>
      </c>
      <c r="B23" s="15"/>
      <c r="C23" s="16"/>
      <c r="D23" s="16"/>
      <c r="E23" s="16"/>
      <c r="F23" s="16"/>
      <c r="G23" s="16"/>
      <c r="H23" s="11"/>
      <c r="I23" s="17"/>
      <c r="J23" s="11"/>
      <c r="K23" s="18">
        <f>IF(G23="",0,VLOOKUP(G23,設定!$B$6:$E$20,2,0))</f>
        <v>0</v>
      </c>
      <c r="L23" s="18">
        <f>IF(H23="移行",VLOOKUP(G23,設定!$B$6:$E$20,3,0),0)</f>
        <v>0</v>
      </c>
      <c r="M23" s="18">
        <f>IF(J23="○",IF(H23="移行",VLOOKUP(G23,設定!$B$6:$E$20,4,0),0),0)</f>
        <v>0</v>
      </c>
      <c r="N23" s="18">
        <f t="shared" si="0"/>
        <v>0</v>
      </c>
    </row>
    <row r="24" spans="1:14" x14ac:dyDescent="0.45">
      <c r="A24" s="14">
        <v>14</v>
      </c>
      <c r="B24" s="15"/>
      <c r="C24" s="16"/>
      <c r="D24" s="16"/>
      <c r="E24" s="16"/>
      <c r="F24" s="16"/>
      <c r="G24" s="16"/>
      <c r="H24" s="11"/>
      <c r="I24" s="17"/>
      <c r="J24" s="11"/>
      <c r="K24" s="18">
        <f>IF(G24="",0,VLOOKUP(G24,設定!$B$6:$E$20,2,0))</f>
        <v>0</v>
      </c>
      <c r="L24" s="18">
        <f>IF(H24="移行",VLOOKUP(G24,設定!$B$6:$E$20,3,0),0)</f>
        <v>0</v>
      </c>
      <c r="M24" s="18">
        <f>IF(J24="○",IF(H24="移行",VLOOKUP(G24,設定!$B$6:$E$20,4,0),0),0)</f>
        <v>0</v>
      </c>
      <c r="N24" s="18">
        <f t="shared" si="0"/>
        <v>0</v>
      </c>
    </row>
    <row r="25" spans="1:14" x14ac:dyDescent="0.45">
      <c r="A25" s="14">
        <v>15</v>
      </c>
      <c r="B25" s="15"/>
      <c r="C25" s="16"/>
      <c r="D25" s="16"/>
      <c r="E25" s="16"/>
      <c r="F25" s="16"/>
      <c r="G25" s="16"/>
      <c r="H25" s="11"/>
      <c r="I25" s="17"/>
      <c r="J25" s="11"/>
      <c r="K25" s="18">
        <f>IF(G25="",0,VLOOKUP(G25,設定!$B$6:$E$20,2,0))</f>
        <v>0</v>
      </c>
      <c r="L25" s="18">
        <f>IF(H25="移行",VLOOKUP(G25,設定!$B$6:$E$20,3,0),0)</f>
        <v>0</v>
      </c>
      <c r="M25" s="18">
        <f>IF(J25="○",IF(H25="移行",VLOOKUP(G25,設定!$B$6:$E$20,4,0),0),0)</f>
        <v>0</v>
      </c>
      <c r="N25" s="18">
        <f t="shared" si="0"/>
        <v>0</v>
      </c>
    </row>
    <row r="26" spans="1:14" x14ac:dyDescent="0.45">
      <c r="A26" s="14">
        <v>16</v>
      </c>
      <c r="B26" s="15"/>
      <c r="C26" s="16"/>
      <c r="D26" s="16"/>
      <c r="E26" s="16"/>
      <c r="F26" s="16"/>
      <c r="G26" s="16"/>
      <c r="H26" s="11"/>
      <c r="I26" s="17"/>
      <c r="J26" s="11"/>
      <c r="K26" s="18">
        <f>IF(G26="",0,VLOOKUP(G26,設定!$B$6:$E$20,2,0))</f>
        <v>0</v>
      </c>
      <c r="L26" s="18">
        <f>IF(H26="移行",VLOOKUP(G26,設定!$B$6:$E$20,3,0),0)</f>
        <v>0</v>
      </c>
      <c r="M26" s="18">
        <f>IF(J26="○",IF(H26="移行",VLOOKUP(G26,設定!$B$6:$E$20,4,0),0),0)</f>
        <v>0</v>
      </c>
      <c r="N26" s="18">
        <f t="shared" si="0"/>
        <v>0</v>
      </c>
    </row>
    <row r="27" spans="1:14" x14ac:dyDescent="0.45">
      <c r="A27" s="14">
        <v>17</v>
      </c>
      <c r="B27" s="15"/>
      <c r="C27" s="16"/>
      <c r="D27" s="16"/>
      <c r="E27" s="16"/>
      <c r="F27" s="16"/>
      <c r="G27" s="16"/>
      <c r="H27" s="11"/>
      <c r="I27" s="17"/>
      <c r="J27" s="11"/>
      <c r="K27" s="18">
        <f>IF(G27="",0,VLOOKUP(G27,設定!$B$6:$E$20,2,0))</f>
        <v>0</v>
      </c>
      <c r="L27" s="18">
        <f>IF(H27="移行",VLOOKUP(G27,設定!$B$6:$E$20,3,0),0)</f>
        <v>0</v>
      </c>
      <c r="M27" s="18">
        <f>IF(J27="○",IF(H27="移行",VLOOKUP(G27,設定!$B$6:$E$20,4,0),0),0)</f>
        <v>0</v>
      </c>
      <c r="N27" s="18">
        <f t="shared" si="0"/>
        <v>0</v>
      </c>
    </row>
    <row r="28" spans="1:14" x14ac:dyDescent="0.45">
      <c r="A28" s="14">
        <v>18</v>
      </c>
      <c r="B28" s="15"/>
      <c r="C28" s="16"/>
      <c r="D28" s="16"/>
      <c r="E28" s="16"/>
      <c r="F28" s="16"/>
      <c r="G28" s="16"/>
      <c r="H28" s="11"/>
      <c r="I28" s="17"/>
      <c r="J28" s="11"/>
      <c r="K28" s="18">
        <f>IF(G28="",0,VLOOKUP(G28,設定!$B$6:$E$20,2,0))</f>
        <v>0</v>
      </c>
      <c r="L28" s="18">
        <f>IF(H28="移行",VLOOKUP(G28,設定!$B$6:$E$20,3,0),0)</f>
        <v>0</v>
      </c>
      <c r="M28" s="18">
        <f>IF(J28="○",IF(H28="移行",VLOOKUP(G28,設定!$B$6:$E$20,4,0),0),0)</f>
        <v>0</v>
      </c>
      <c r="N28" s="18">
        <f t="shared" si="0"/>
        <v>0</v>
      </c>
    </row>
    <row r="29" spans="1:14" x14ac:dyDescent="0.45">
      <c r="A29" s="14">
        <v>19</v>
      </c>
      <c r="B29" s="15"/>
      <c r="C29" s="16"/>
      <c r="D29" s="16"/>
      <c r="E29" s="16"/>
      <c r="F29" s="16"/>
      <c r="G29" s="16"/>
      <c r="H29" s="11"/>
      <c r="I29" s="17"/>
      <c r="J29" s="11"/>
      <c r="K29" s="18">
        <f>IF(G29="",0,VLOOKUP(G29,設定!$B$6:$E$20,2,0))</f>
        <v>0</v>
      </c>
      <c r="L29" s="18">
        <f>IF(H29="移行",VLOOKUP(G29,設定!$B$6:$E$20,3,0),0)</f>
        <v>0</v>
      </c>
      <c r="M29" s="18">
        <f>IF(J29="○",IF(H29="移行",VLOOKUP(G29,設定!$B$6:$E$20,4,0),0),0)</f>
        <v>0</v>
      </c>
      <c r="N29" s="18">
        <f t="shared" si="0"/>
        <v>0</v>
      </c>
    </row>
    <row r="30" spans="1:14" x14ac:dyDescent="0.45">
      <c r="A30" s="14">
        <v>20</v>
      </c>
      <c r="B30" s="15"/>
      <c r="C30" s="16"/>
      <c r="D30" s="16"/>
      <c r="E30" s="16"/>
      <c r="F30" s="16"/>
      <c r="G30" s="16"/>
      <c r="H30" s="11"/>
      <c r="I30" s="17"/>
      <c r="J30" s="11"/>
      <c r="K30" s="18">
        <f>IF(G30="",0,VLOOKUP(G30,設定!$B$6:$E$20,2,0))</f>
        <v>0</v>
      </c>
      <c r="L30" s="18">
        <f>IF(H30="移行",VLOOKUP(G30,設定!$B$6:$E$20,3,0),0)</f>
        <v>0</v>
      </c>
      <c r="M30" s="18">
        <f>IF(J30="○",IF(H30="移行",VLOOKUP(G30,設定!$B$6:$E$20,4,0),0),0)</f>
        <v>0</v>
      </c>
      <c r="N30" s="18">
        <f t="shared" si="0"/>
        <v>0</v>
      </c>
    </row>
    <row r="31" spans="1:14" ht="9" customHeight="1" x14ac:dyDescent="0.45"/>
    <row r="32" spans="1:14" x14ac:dyDescent="0.45">
      <c r="J32" s="19" t="s">
        <v>46</v>
      </c>
      <c r="K32" s="18">
        <f>SUM(K11:K30)</f>
        <v>0</v>
      </c>
      <c r="L32" s="18">
        <f t="shared" ref="L32:M32" si="1">SUM(L11:L30)</f>
        <v>0</v>
      </c>
      <c r="M32" s="18">
        <f t="shared" si="1"/>
        <v>0</v>
      </c>
      <c r="N32" s="18">
        <f t="shared" ref="N32" si="2">SUM(K32:M32)</f>
        <v>0</v>
      </c>
    </row>
  </sheetData>
  <mergeCells count="18">
    <mergeCell ref="A8:A9"/>
    <mergeCell ref="B8:B9"/>
    <mergeCell ref="I8:I9"/>
    <mergeCell ref="G8:H8"/>
    <mergeCell ref="C8:D8"/>
    <mergeCell ref="E8:F8"/>
    <mergeCell ref="N8:N9"/>
    <mergeCell ref="B1:G1"/>
    <mergeCell ref="J8:J9"/>
    <mergeCell ref="K8:K9"/>
    <mergeCell ref="L8:L9"/>
    <mergeCell ref="M8:M9"/>
    <mergeCell ref="M1:N1"/>
    <mergeCell ref="K2:N2"/>
    <mergeCell ref="L3:N3"/>
    <mergeCell ref="L5:N5"/>
    <mergeCell ref="L6:N6"/>
    <mergeCell ref="L4:N4"/>
  </mergeCells>
  <phoneticPr fontId="2"/>
  <printOptions horizontalCentered="1"/>
  <pageMargins left="0.23622047244094491" right="0.23622047244094491" top="0.74803149606299213" bottom="0.74803149606299213" header="0.31496062992125984" footer="0.31496062992125984"/>
  <pageSetup paperSize="9" scale="83" fitToWidth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273D6D0E-A285-4EB3-8DF0-988AD76AB291}">
          <x14:formula1>
            <xm:f>設定!$B$6:$B$20</xm:f>
          </x14:formula1>
          <xm:sqref>G11:G30</xm:sqref>
        </x14:dataValidation>
        <x14:dataValidation type="list" allowBlank="1" showInputMessage="1" showErrorMessage="1" xr:uid="{3AA5C75C-61BC-4005-98A8-61848328F819}">
          <x14:formula1>
            <xm:f>設定!$H$5:$H$6</xm:f>
          </x14:formula1>
          <xm:sqref>H11:H30</xm:sqref>
        </x14:dataValidation>
        <x14:dataValidation type="list" allowBlank="1" showInputMessage="1" showErrorMessage="1" xr:uid="{6E5F4DC0-4EFF-4B26-8989-755C8DCD6220}">
          <x14:formula1>
            <xm:f>設定!$J$5:$J$6</xm:f>
          </x14:formula1>
          <xm:sqref>J11:J30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3BE29C-B84C-4B5F-A1B3-0D4AC7F0192D}">
  <sheetPr>
    <pageSetUpPr fitToPage="1"/>
  </sheetPr>
  <dimension ref="A1:N32"/>
  <sheetViews>
    <sheetView workbookViewId="0">
      <selection activeCell="D15" sqref="D15"/>
    </sheetView>
  </sheetViews>
  <sheetFormatPr defaultRowHeight="18" x14ac:dyDescent="0.45"/>
  <cols>
    <col min="1" max="1" width="6.69921875" customWidth="1"/>
    <col min="2" max="2" width="12.69921875" style="1" customWidth="1"/>
    <col min="3" max="6" width="10.69921875" customWidth="1"/>
    <col min="7" max="7" width="12.69921875" customWidth="1"/>
    <col min="8" max="8" width="8.69921875" customWidth="1"/>
    <col min="9" max="9" width="12.69921875" style="1" customWidth="1"/>
    <col min="10" max="10" width="12.69921875" customWidth="1"/>
    <col min="11" max="14" width="10.69921875" customWidth="1"/>
  </cols>
  <sheetData>
    <row r="1" spans="1:14" ht="19.8" x14ac:dyDescent="0.45">
      <c r="B1" s="23" t="s">
        <v>62</v>
      </c>
      <c r="C1" s="23"/>
      <c r="D1" s="23"/>
      <c r="E1" s="23"/>
      <c r="F1" s="23"/>
      <c r="G1" s="23"/>
      <c r="L1" s="20" t="s">
        <v>47</v>
      </c>
      <c r="M1" s="25">
        <v>45962</v>
      </c>
      <c r="N1" s="26"/>
    </row>
    <row r="2" spans="1:14" x14ac:dyDescent="0.45">
      <c r="B2"/>
      <c r="J2" s="20" t="s">
        <v>49</v>
      </c>
      <c r="K2" s="26">
        <f>審査会申込!K2</f>
        <v>0</v>
      </c>
      <c r="L2" s="26"/>
      <c r="M2" s="26"/>
      <c r="N2" s="26"/>
    </row>
    <row r="3" spans="1:14" x14ac:dyDescent="0.45">
      <c r="B3" t="s">
        <v>48</v>
      </c>
      <c r="J3" s="20" t="s">
        <v>50</v>
      </c>
      <c r="K3" s="21" t="s">
        <v>51</v>
      </c>
      <c r="L3" s="27">
        <f>審査会申込!L3</f>
        <v>0</v>
      </c>
      <c r="M3" s="27"/>
      <c r="N3" s="27"/>
    </row>
    <row r="4" spans="1:14" x14ac:dyDescent="0.45">
      <c r="B4"/>
      <c r="J4" s="20"/>
      <c r="K4" s="21" t="s">
        <v>52</v>
      </c>
      <c r="L4" s="27" t="str">
        <f>審査会申込!L4</f>
        <v>〒</v>
      </c>
      <c r="M4" s="27"/>
      <c r="N4" s="27"/>
    </row>
    <row r="5" spans="1:14" x14ac:dyDescent="0.45">
      <c r="K5" s="21" t="s">
        <v>53</v>
      </c>
      <c r="L5" s="27">
        <f>審査会申込!L5</f>
        <v>0</v>
      </c>
      <c r="M5" s="27"/>
      <c r="N5" s="27"/>
    </row>
    <row r="6" spans="1:14" x14ac:dyDescent="0.45">
      <c r="K6" s="21" t="s">
        <v>54</v>
      </c>
      <c r="L6" s="27">
        <f>審査会申込!L6</f>
        <v>0</v>
      </c>
      <c r="M6" s="27"/>
      <c r="N6" s="27"/>
    </row>
    <row r="7" spans="1:14" ht="7.8" customHeight="1" x14ac:dyDescent="0.45"/>
    <row r="8" spans="1:14" x14ac:dyDescent="0.45">
      <c r="A8" s="22" t="s">
        <v>0</v>
      </c>
      <c r="B8" s="22" t="s">
        <v>1</v>
      </c>
      <c r="C8" s="22" t="s">
        <v>2</v>
      </c>
      <c r="D8" s="22"/>
      <c r="E8" s="22" t="s">
        <v>16</v>
      </c>
      <c r="F8" s="22"/>
      <c r="G8" s="22" t="s">
        <v>7</v>
      </c>
      <c r="H8" s="22"/>
      <c r="I8" s="22" t="s">
        <v>10</v>
      </c>
      <c r="J8" s="28" t="s">
        <v>55</v>
      </c>
      <c r="K8" s="24" t="s">
        <v>15</v>
      </c>
      <c r="L8" s="22" t="s">
        <v>12</v>
      </c>
      <c r="M8" s="24" t="s">
        <v>13</v>
      </c>
      <c r="N8" s="22" t="s">
        <v>14</v>
      </c>
    </row>
    <row r="9" spans="1:14" x14ac:dyDescent="0.45">
      <c r="A9" s="22"/>
      <c r="B9" s="22"/>
      <c r="C9" s="11" t="s">
        <v>3</v>
      </c>
      <c r="D9" s="11" t="s">
        <v>4</v>
      </c>
      <c r="E9" s="11" t="s">
        <v>5</v>
      </c>
      <c r="F9" s="11" t="s">
        <v>6</v>
      </c>
      <c r="G9" s="11" t="s">
        <v>8</v>
      </c>
      <c r="H9" s="11" t="s">
        <v>9</v>
      </c>
      <c r="I9" s="22"/>
      <c r="J9" s="29"/>
      <c r="K9" s="24"/>
      <c r="L9" s="22"/>
      <c r="M9" s="24"/>
      <c r="N9" s="22"/>
    </row>
    <row r="10" spans="1:14" ht="34.200000000000003" customHeight="1" x14ac:dyDescent="0.45">
      <c r="A10" s="11"/>
      <c r="B10" s="12" t="s">
        <v>58</v>
      </c>
      <c r="C10" s="12" t="s">
        <v>58</v>
      </c>
      <c r="D10" s="12" t="s">
        <v>58</v>
      </c>
      <c r="E10" s="12" t="s">
        <v>58</v>
      </c>
      <c r="F10" s="12" t="s">
        <v>58</v>
      </c>
      <c r="G10" s="12" t="s">
        <v>58</v>
      </c>
      <c r="H10" s="12" t="s">
        <v>58</v>
      </c>
      <c r="I10" s="12" t="s">
        <v>58</v>
      </c>
      <c r="J10" s="13" t="s">
        <v>20</v>
      </c>
      <c r="K10" s="12" t="s">
        <v>44</v>
      </c>
      <c r="L10" s="12" t="s">
        <v>21</v>
      </c>
      <c r="M10" s="12" t="s">
        <v>21</v>
      </c>
      <c r="N10" s="12" t="s">
        <v>21</v>
      </c>
    </row>
    <row r="11" spans="1:14" x14ac:dyDescent="0.45">
      <c r="A11" s="14">
        <v>1</v>
      </c>
      <c r="B11" s="15" t="str">
        <f>IF(審査会申込!B11="","",審査会申込!B11)</f>
        <v/>
      </c>
      <c r="C11" s="16" t="str">
        <f>IF(審査会申込!C11="","",審査会申込!C11)</f>
        <v/>
      </c>
      <c r="D11" s="16" t="str">
        <f>IF(審査会申込!D11="","",審査会申込!D11)</f>
        <v/>
      </c>
      <c r="E11" s="16" t="str">
        <f>IF(審査会申込!E11="","",審査会申込!E11)</f>
        <v/>
      </c>
      <c r="F11" s="16" t="str">
        <f>IF(審査会申込!F11="","",審査会申込!F11)</f>
        <v/>
      </c>
      <c r="G11" s="16" t="str">
        <f>IF(審査会申込!G11="","",審査会申込!G11)</f>
        <v/>
      </c>
      <c r="H11" s="11" t="str">
        <f>IF(審査会申込!H11="","",審査会申込!H11)</f>
        <v/>
      </c>
      <c r="I11" s="17" t="str">
        <f>IF(審査会申込!I11="","",審査会申込!I11)</f>
        <v/>
      </c>
      <c r="J11" s="17"/>
      <c r="K11" s="11"/>
      <c r="L11" s="18">
        <f>IF(J11="合格",IF(H11="直接",VLOOKUP(G11,設定!$B$6:$E$20,3,0),0),0)</f>
        <v>0</v>
      </c>
      <c r="M11" s="18">
        <f>IF(J11="合格",IF(K11="○",IF(H11="直接",VLOOKUP(G11,設定!$B$6:$E$20,4,0),0),0),0)</f>
        <v>0</v>
      </c>
      <c r="N11" s="18">
        <f>SUM(L11:M11)</f>
        <v>0</v>
      </c>
    </row>
    <row r="12" spans="1:14" x14ac:dyDescent="0.45">
      <c r="A12" s="14">
        <v>2</v>
      </c>
      <c r="B12" s="15" t="str">
        <f>IF(審査会申込!B12="","",審査会申込!B12)</f>
        <v/>
      </c>
      <c r="C12" s="16" t="str">
        <f>IF(審査会申込!C12="","",審査会申込!C12)</f>
        <v/>
      </c>
      <c r="D12" s="16" t="str">
        <f>IF(審査会申込!D12="","",審査会申込!D12)</f>
        <v/>
      </c>
      <c r="E12" s="16" t="str">
        <f>IF(審査会申込!E12="","",審査会申込!E12)</f>
        <v/>
      </c>
      <c r="F12" s="16" t="str">
        <f>IF(審査会申込!F12="","",審査会申込!F12)</f>
        <v/>
      </c>
      <c r="G12" s="16" t="str">
        <f>IF(審査会申込!G12="","",審査会申込!G12)</f>
        <v/>
      </c>
      <c r="H12" s="11" t="str">
        <f>IF(審査会申込!H12="","",審査会申込!H12)</f>
        <v/>
      </c>
      <c r="I12" s="17" t="str">
        <f>IF(審査会申込!I12="","",審査会申込!I12)</f>
        <v/>
      </c>
      <c r="J12" s="17"/>
      <c r="K12" s="11"/>
      <c r="L12" s="18">
        <f>IF(J12="合格",IF(H12="直接",VLOOKUP(G12,設定!$B$6:$E$20,3,0),0),0)</f>
        <v>0</v>
      </c>
      <c r="M12" s="18">
        <f>IF(J12="合格",IF(K12="○",IF(H12="直接",VLOOKUP(G12,設定!$B$6:$E$20,4,0),0),0),0)</f>
        <v>0</v>
      </c>
      <c r="N12" s="18">
        <f t="shared" ref="N12:N30" si="0">SUM(L12:M12)</f>
        <v>0</v>
      </c>
    </row>
    <row r="13" spans="1:14" x14ac:dyDescent="0.45">
      <c r="A13" s="14">
        <v>3</v>
      </c>
      <c r="B13" s="15" t="str">
        <f>IF(審査会申込!B13="","",審査会申込!B13)</f>
        <v/>
      </c>
      <c r="C13" s="16" t="str">
        <f>IF(審査会申込!C13="","",審査会申込!C13)</f>
        <v/>
      </c>
      <c r="D13" s="16" t="str">
        <f>IF(審査会申込!D13="","",審査会申込!D13)</f>
        <v/>
      </c>
      <c r="E13" s="16" t="str">
        <f>IF(審査会申込!E13="","",審査会申込!E13)</f>
        <v/>
      </c>
      <c r="F13" s="16" t="str">
        <f>IF(審査会申込!F13="","",審査会申込!F13)</f>
        <v/>
      </c>
      <c r="G13" s="16" t="str">
        <f>IF(審査会申込!G13="","",審査会申込!G13)</f>
        <v/>
      </c>
      <c r="H13" s="11" t="str">
        <f>IF(審査会申込!H13="","",審査会申込!H13)</f>
        <v/>
      </c>
      <c r="I13" s="17" t="str">
        <f>IF(審査会申込!I13="","",審査会申込!I13)</f>
        <v/>
      </c>
      <c r="J13" s="17"/>
      <c r="K13" s="11"/>
      <c r="L13" s="18">
        <f>IF(J13="合格",IF(H13="直接",VLOOKUP(G13,設定!$B$6:$E$20,3,0),0),0)</f>
        <v>0</v>
      </c>
      <c r="M13" s="18">
        <f>IF(J13="合格",IF(K13="○",IF(H13="直接",VLOOKUP(G13,設定!$B$6:$E$20,4,0),0),0),0)</f>
        <v>0</v>
      </c>
      <c r="N13" s="18">
        <f t="shared" si="0"/>
        <v>0</v>
      </c>
    </row>
    <row r="14" spans="1:14" x14ac:dyDescent="0.45">
      <c r="A14" s="14">
        <v>4</v>
      </c>
      <c r="B14" s="15" t="str">
        <f>IF(審査会申込!B14="","",審査会申込!B14)</f>
        <v/>
      </c>
      <c r="C14" s="16" t="str">
        <f>IF(審査会申込!C14="","",審査会申込!C14)</f>
        <v/>
      </c>
      <c r="D14" s="16" t="str">
        <f>IF(審査会申込!D14="","",審査会申込!D14)</f>
        <v/>
      </c>
      <c r="E14" s="16" t="str">
        <f>IF(審査会申込!E14="","",審査会申込!E14)</f>
        <v/>
      </c>
      <c r="F14" s="16" t="str">
        <f>IF(審査会申込!F14="","",審査会申込!F14)</f>
        <v/>
      </c>
      <c r="G14" s="16" t="str">
        <f>IF(審査会申込!G14="","",審査会申込!G14)</f>
        <v/>
      </c>
      <c r="H14" s="11" t="str">
        <f>IF(審査会申込!H14="","",審査会申込!H14)</f>
        <v/>
      </c>
      <c r="I14" s="17" t="str">
        <f>IF(審査会申込!I14="","",審査会申込!I14)</f>
        <v/>
      </c>
      <c r="J14" s="17"/>
      <c r="K14" s="11"/>
      <c r="L14" s="18">
        <f>IF(J14="合格",IF(H14="直接",VLOOKUP(G14,設定!$B$6:$E$20,3,0),0),0)</f>
        <v>0</v>
      </c>
      <c r="M14" s="18">
        <f>IF(J14="合格",IF(K14="○",IF(H14="直接",VLOOKUP(G14,設定!$B$6:$E$20,4,0),0),0),0)</f>
        <v>0</v>
      </c>
      <c r="N14" s="18">
        <f t="shared" si="0"/>
        <v>0</v>
      </c>
    </row>
    <row r="15" spans="1:14" x14ac:dyDescent="0.45">
      <c r="A15" s="14">
        <v>5</v>
      </c>
      <c r="B15" s="15" t="str">
        <f>IF(審査会申込!B15="","",審査会申込!B15)</f>
        <v/>
      </c>
      <c r="C15" s="16" t="str">
        <f>IF(審査会申込!C15="","",審査会申込!C15)</f>
        <v/>
      </c>
      <c r="D15" s="16" t="str">
        <f>IF(審査会申込!D15="","",審査会申込!D15)</f>
        <v/>
      </c>
      <c r="E15" s="16" t="str">
        <f>IF(審査会申込!E15="","",審査会申込!E15)</f>
        <v/>
      </c>
      <c r="F15" s="16" t="str">
        <f>IF(審査会申込!F15="","",審査会申込!F15)</f>
        <v/>
      </c>
      <c r="G15" s="16" t="str">
        <f>IF(審査会申込!G15="","",審査会申込!G15)</f>
        <v/>
      </c>
      <c r="H15" s="11" t="str">
        <f>IF(審査会申込!H15="","",審査会申込!H15)</f>
        <v/>
      </c>
      <c r="I15" s="17" t="str">
        <f>IF(審査会申込!I15="","",審査会申込!I15)</f>
        <v/>
      </c>
      <c r="J15" s="17"/>
      <c r="K15" s="11"/>
      <c r="L15" s="18">
        <f>IF(J15="合格",IF(H15="直接",VLOOKUP(G15,設定!$B$6:$E$20,3,0),0),0)</f>
        <v>0</v>
      </c>
      <c r="M15" s="18">
        <f>IF(J15="合格",IF(K15="○",IF(H15="直接",VLOOKUP(G15,設定!$B$6:$E$20,4,0),0),0),0)</f>
        <v>0</v>
      </c>
      <c r="N15" s="18">
        <f t="shared" si="0"/>
        <v>0</v>
      </c>
    </row>
    <row r="16" spans="1:14" x14ac:dyDescent="0.45">
      <c r="A16" s="14">
        <v>6</v>
      </c>
      <c r="B16" s="15" t="str">
        <f>IF(審査会申込!B16="","",審査会申込!B16)</f>
        <v/>
      </c>
      <c r="C16" s="16" t="str">
        <f>IF(審査会申込!C16="","",審査会申込!C16)</f>
        <v/>
      </c>
      <c r="D16" s="16" t="str">
        <f>IF(審査会申込!D16="","",審査会申込!D16)</f>
        <v/>
      </c>
      <c r="E16" s="16" t="str">
        <f>IF(審査会申込!E16="","",審査会申込!E16)</f>
        <v/>
      </c>
      <c r="F16" s="16" t="str">
        <f>IF(審査会申込!F16="","",審査会申込!F16)</f>
        <v/>
      </c>
      <c r="G16" s="16" t="str">
        <f>IF(審査会申込!G16="","",審査会申込!G16)</f>
        <v/>
      </c>
      <c r="H16" s="11" t="str">
        <f>IF(審査会申込!H16="","",審査会申込!H16)</f>
        <v/>
      </c>
      <c r="I16" s="17" t="str">
        <f>IF(審査会申込!I16="","",審査会申込!I16)</f>
        <v/>
      </c>
      <c r="J16" s="17"/>
      <c r="K16" s="11"/>
      <c r="L16" s="18">
        <f>IF(J16="合格",IF(H16="直接",VLOOKUP(G16,設定!$B$6:$E$20,3,0),0),0)</f>
        <v>0</v>
      </c>
      <c r="M16" s="18">
        <f>IF(J16="合格",IF(K16="○",IF(H16="直接",VLOOKUP(G16,設定!$B$6:$E$20,4,0),0),0),0)</f>
        <v>0</v>
      </c>
      <c r="N16" s="18">
        <f t="shared" si="0"/>
        <v>0</v>
      </c>
    </row>
    <row r="17" spans="1:14" x14ac:dyDescent="0.45">
      <c r="A17" s="14">
        <v>7</v>
      </c>
      <c r="B17" s="15" t="str">
        <f>IF(審査会申込!B17="","",審査会申込!B17)</f>
        <v/>
      </c>
      <c r="C17" s="16" t="str">
        <f>IF(審査会申込!C17="","",審査会申込!C17)</f>
        <v/>
      </c>
      <c r="D17" s="16" t="str">
        <f>IF(審査会申込!D17="","",審査会申込!D17)</f>
        <v/>
      </c>
      <c r="E17" s="16" t="str">
        <f>IF(審査会申込!E17="","",審査会申込!E17)</f>
        <v/>
      </c>
      <c r="F17" s="16" t="str">
        <f>IF(審査会申込!F17="","",審査会申込!F17)</f>
        <v/>
      </c>
      <c r="G17" s="16" t="str">
        <f>IF(審査会申込!G17="","",審査会申込!G17)</f>
        <v/>
      </c>
      <c r="H17" s="11" t="str">
        <f>IF(審査会申込!H17="","",審査会申込!H17)</f>
        <v/>
      </c>
      <c r="I17" s="17" t="str">
        <f>IF(審査会申込!I17="","",審査会申込!I17)</f>
        <v/>
      </c>
      <c r="J17" s="17"/>
      <c r="K17" s="11"/>
      <c r="L17" s="18">
        <f>IF(J17="合格",IF(H17="直接",VLOOKUP(G17,設定!$B$6:$E$20,3,0),0),0)</f>
        <v>0</v>
      </c>
      <c r="M17" s="18">
        <f>IF(J17="合格",IF(K17="○",IF(H17="直接",VLOOKUP(G17,設定!$B$6:$E$20,4,0),0),0),0)</f>
        <v>0</v>
      </c>
      <c r="N17" s="18">
        <f t="shared" si="0"/>
        <v>0</v>
      </c>
    </row>
    <row r="18" spans="1:14" x14ac:dyDescent="0.45">
      <c r="A18" s="14">
        <v>8</v>
      </c>
      <c r="B18" s="15" t="str">
        <f>IF(審査会申込!B18="","",審査会申込!B18)</f>
        <v/>
      </c>
      <c r="C18" s="16" t="str">
        <f>IF(審査会申込!C18="","",審査会申込!C18)</f>
        <v/>
      </c>
      <c r="D18" s="16" t="str">
        <f>IF(審査会申込!D18="","",審査会申込!D18)</f>
        <v/>
      </c>
      <c r="E18" s="16" t="str">
        <f>IF(審査会申込!E18="","",審査会申込!E18)</f>
        <v/>
      </c>
      <c r="F18" s="16" t="str">
        <f>IF(審査会申込!F18="","",審査会申込!F18)</f>
        <v/>
      </c>
      <c r="G18" s="16" t="str">
        <f>IF(審査会申込!G18="","",審査会申込!G18)</f>
        <v/>
      </c>
      <c r="H18" s="11" t="str">
        <f>IF(審査会申込!H18="","",審査会申込!H18)</f>
        <v/>
      </c>
      <c r="I18" s="17" t="str">
        <f>IF(審査会申込!I18="","",審査会申込!I18)</f>
        <v/>
      </c>
      <c r="J18" s="17"/>
      <c r="K18" s="11"/>
      <c r="L18" s="18">
        <f>IF(J18="合格",IF(H18="直接",VLOOKUP(G18,設定!$B$6:$E$20,3,0),0),0)</f>
        <v>0</v>
      </c>
      <c r="M18" s="18">
        <f>IF(J18="合格",IF(K18="○",IF(H18="直接",VLOOKUP(G18,設定!$B$6:$E$20,4,0),0),0),0)</f>
        <v>0</v>
      </c>
      <c r="N18" s="18">
        <f t="shared" si="0"/>
        <v>0</v>
      </c>
    </row>
    <row r="19" spans="1:14" x14ac:dyDescent="0.45">
      <c r="A19" s="14">
        <v>9</v>
      </c>
      <c r="B19" s="15" t="str">
        <f>IF(審査会申込!B19="","",審査会申込!B19)</f>
        <v/>
      </c>
      <c r="C19" s="16" t="str">
        <f>IF(審査会申込!C19="","",審査会申込!C19)</f>
        <v/>
      </c>
      <c r="D19" s="16" t="str">
        <f>IF(審査会申込!D19="","",審査会申込!D19)</f>
        <v/>
      </c>
      <c r="E19" s="16" t="str">
        <f>IF(審査会申込!E19="","",審査会申込!E19)</f>
        <v/>
      </c>
      <c r="F19" s="16" t="str">
        <f>IF(審査会申込!F19="","",審査会申込!F19)</f>
        <v/>
      </c>
      <c r="G19" s="16" t="str">
        <f>IF(審査会申込!G19="","",審査会申込!G19)</f>
        <v/>
      </c>
      <c r="H19" s="11" t="str">
        <f>IF(審査会申込!H19="","",審査会申込!H19)</f>
        <v/>
      </c>
      <c r="I19" s="17" t="str">
        <f>IF(審査会申込!I19="","",審査会申込!I19)</f>
        <v/>
      </c>
      <c r="J19" s="17"/>
      <c r="K19" s="11"/>
      <c r="L19" s="18">
        <f>IF(J19="合格",IF(H19="直接",VLOOKUP(G19,設定!$B$6:$E$20,3,0),0),0)</f>
        <v>0</v>
      </c>
      <c r="M19" s="18">
        <f>IF(J19="合格",IF(K19="○",IF(H19="直接",VLOOKUP(G19,設定!$B$6:$E$20,4,0),0),0),0)</f>
        <v>0</v>
      </c>
      <c r="N19" s="18">
        <f t="shared" si="0"/>
        <v>0</v>
      </c>
    </row>
    <row r="20" spans="1:14" x14ac:dyDescent="0.45">
      <c r="A20" s="14">
        <v>10</v>
      </c>
      <c r="B20" s="15" t="str">
        <f>IF(審査会申込!B20="","",審査会申込!B20)</f>
        <v/>
      </c>
      <c r="C20" s="16" t="str">
        <f>IF(審査会申込!C20="","",審査会申込!C20)</f>
        <v/>
      </c>
      <c r="D20" s="16" t="str">
        <f>IF(審査会申込!D20="","",審査会申込!D20)</f>
        <v/>
      </c>
      <c r="E20" s="16" t="str">
        <f>IF(審査会申込!E20="","",審査会申込!E20)</f>
        <v/>
      </c>
      <c r="F20" s="16" t="str">
        <f>IF(審査会申込!F20="","",審査会申込!F20)</f>
        <v/>
      </c>
      <c r="G20" s="16" t="str">
        <f>IF(審査会申込!G20="","",審査会申込!G20)</f>
        <v/>
      </c>
      <c r="H20" s="11" t="str">
        <f>IF(審査会申込!H20="","",審査会申込!H20)</f>
        <v/>
      </c>
      <c r="I20" s="17" t="str">
        <f>IF(審査会申込!I20="","",審査会申込!I20)</f>
        <v/>
      </c>
      <c r="J20" s="17"/>
      <c r="K20" s="11"/>
      <c r="L20" s="18">
        <f>IF(J20="合格",IF(H20="直接",VLOOKUP(G20,設定!$B$6:$E$20,3,0),0),0)</f>
        <v>0</v>
      </c>
      <c r="M20" s="18">
        <f>IF(J20="合格",IF(K20="○",IF(H20="直接",VLOOKUP(G20,設定!$B$6:$E$20,4,0),0),0),0)</f>
        <v>0</v>
      </c>
      <c r="N20" s="18">
        <f t="shared" si="0"/>
        <v>0</v>
      </c>
    </row>
    <row r="21" spans="1:14" x14ac:dyDescent="0.45">
      <c r="A21" s="14">
        <v>11</v>
      </c>
      <c r="B21" s="15" t="str">
        <f>IF(審査会申込!B21="","",審査会申込!B21)</f>
        <v/>
      </c>
      <c r="C21" s="16" t="str">
        <f>IF(審査会申込!C21="","",審査会申込!C21)</f>
        <v/>
      </c>
      <c r="D21" s="16" t="str">
        <f>IF(審査会申込!D21="","",審査会申込!D21)</f>
        <v/>
      </c>
      <c r="E21" s="16" t="str">
        <f>IF(審査会申込!E21="","",審査会申込!E21)</f>
        <v/>
      </c>
      <c r="F21" s="16" t="str">
        <f>IF(審査会申込!F21="","",審査会申込!F21)</f>
        <v/>
      </c>
      <c r="G21" s="16" t="str">
        <f>IF(審査会申込!G21="","",審査会申込!G21)</f>
        <v/>
      </c>
      <c r="H21" s="11" t="str">
        <f>IF(審査会申込!H21="","",審査会申込!H21)</f>
        <v/>
      </c>
      <c r="I21" s="17" t="str">
        <f>IF(審査会申込!I21="","",審査会申込!I21)</f>
        <v/>
      </c>
      <c r="J21" s="17"/>
      <c r="K21" s="11"/>
      <c r="L21" s="18">
        <f>IF(J21="合格",IF(H21="直接",VLOOKUP(G21,設定!$B$6:$E$20,3,0),0),0)</f>
        <v>0</v>
      </c>
      <c r="M21" s="18">
        <f>IF(J21="合格",IF(K21="○",IF(H21="直接",VLOOKUP(G21,設定!$B$6:$E$20,4,0),0),0),0)</f>
        <v>0</v>
      </c>
      <c r="N21" s="18">
        <f t="shared" si="0"/>
        <v>0</v>
      </c>
    </row>
    <row r="22" spans="1:14" x14ac:dyDescent="0.45">
      <c r="A22" s="14">
        <v>12</v>
      </c>
      <c r="B22" s="15" t="str">
        <f>IF(審査会申込!B22="","",審査会申込!B22)</f>
        <v/>
      </c>
      <c r="C22" s="16" t="str">
        <f>IF(審査会申込!C22="","",審査会申込!C22)</f>
        <v/>
      </c>
      <c r="D22" s="16" t="str">
        <f>IF(審査会申込!D22="","",審査会申込!D22)</f>
        <v/>
      </c>
      <c r="E22" s="16" t="str">
        <f>IF(審査会申込!E22="","",審査会申込!E22)</f>
        <v/>
      </c>
      <c r="F22" s="16" t="str">
        <f>IF(審査会申込!F22="","",審査会申込!F22)</f>
        <v/>
      </c>
      <c r="G22" s="16" t="str">
        <f>IF(審査会申込!G22="","",審査会申込!G22)</f>
        <v/>
      </c>
      <c r="H22" s="11" t="str">
        <f>IF(審査会申込!H22="","",審査会申込!H22)</f>
        <v/>
      </c>
      <c r="I22" s="17" t="str">
        <f>IF(審査会申込!I22="","",審査会申込!I22)</f>
        <v/>
      </c>
      <c r="J22" s="17"/>
      <c r="K22" s="11"/>
      <c r="L22" s="18">
        <f>IF(J22="合格",IF(H22="直接",VLOOKUP(G22,設定!$B$6:$E$20,3,0),0),0)</f>
        <v>0</v>
      </c>
      <c r="M22" s="18">
        <f>IF(J22="合格",IF(K22="○",IF(H22="直接",VLOOKUP(G22,設定!$B$6:$E$20,4,0),0),0),0)</f>
        <v>0</v>
      </c>
      <c r="N22" s="18">
        <f t="shared" si="0"/>
        <v>0</v>
      </c>
    </row>
    <row r="23" spans="1:14" x14ac:dyDescent="0.45">
      <c r="A23" s="14">
        <v>13</v>
      </c>
      <c r="B23" s="15" t="str">
        <f>IF(審査会申込!B23="","",審査会申込!B23)</f>
        <v/>
      </c>
      <c r="C23" s="16" t="str">
        <f>IF(審査会申込!C23="","",審査会申込!C23)</f>
        <v/>
      </c>
      <c r="D23" s="16" t="str">
        <f>IF(審査会申込!D23="","",審査会申込!D23)</f>
        <v/>
      </c>
      <c r="E23" s="16" t="str">
        <f>IF(審査会申込!E23="","",審査会申込!E23)</f>
        <v/>
      </c>
      <c r="F23" s="16" t="str">
        <f>IF(審査会申込!F23="","",審査会申込!F23)</f>
        <v/>
      </c>
      <c r="G23" s="16" t="str">
        <f>IF(審査会申込!G23="","",審査会申込!G23)</f>
        <v/>
      </c>
      <c r="H23" s="11" t="str">
        <f>IF(審査会申込!H23="","",審査会申込!H23)</f>
        <v/>
      </c>
      <c r="I23" s="17" t="str">
        <f>IF(審査会申込!I23="","",審査会申込!I23)</f>
        <v/>
      </c>
      <c r="J23" s="17"/>
      <c r="K23" s="11"/>
      <c r="L23" s="18">
        <f>IF(J23="合格",IF(H23="直接",VLOOKUP(G23,設定!$B$6:$E$20,3,0),0),0)</f>
        <v>0</v>
      </c>
      <c r="M23" s="18">
        <f>IF(J23="合格",IF(K23="○",IF(H23="直接",VLOOKUP(G23,設定!$B$6:$E$20,4,0),0),0),0)</f>
        <v>0</v>
      </c>
      <c r="N23" s="18">
        <f t="shared" si="0"/>
        <v>0</v>
      </c>
    </row>
    <row r="24" spans="1:14" x14ac:dyDescent="0.45">
      <c r="A24" s="14">
        <v>14</v>
      </c>
      <c r="B24" s="15" t="str">
        <f>IF(審査会申込!B24="","",審査会申込!B24)</f>
        <v/>
      </c>
      <c r="C24" s="16" t="str">
        <f>IF(審査会申込!C24="","",審査会申込!C24)</f>
        <v/>
      </c>
      <c r="D24" s="16" t="str">
        <f>IF(審査会申込!D24="","",審査会申込!D24)</f>
        <v/>
      </c>
      <c r="E24" s="16" t="str">
        <f>IF(審査会申込!E24="","",審査会申込!E24)</f>
        <v/>
      </c>
      <c r="F24" s="16" t="str">
        <f>IF(審査会申込!F24="","",審査会申込!F24)</f>
        <v/>
      </c>
      <c r="G24" s="16" t="str">
        <f>IF(審査会申込!G24="","",審査会申込!G24)</f>
        <v/>
      </c>
      <c r="H24" s="11" t="str">
        <f>IF(審査会申込!H24="","",審査会申込!H24)</f>
        <v/>
      </c>
      <c r="I24" s="17" t="str">
        <f>IF(審査会申込!I24="","",審査会申込!I24)</f>
        <v/>
      </c>
      <c r="J24" s="17"/>
      <c r="K24" s="11"/>
      <c r="L24" s="18">
        <f>IF(J24="合格",IF(H24="直接",VLOOKUP(G24,設定!$B$6:$E$20,3,0),0),0)</f>
        <v>0</v>
      </c>
      <c r="M24" s="18">
        <f>IF(J24="合格",IF(K24="○",IF(H24="直接",VLOOKUP(G24,設定!$B$6:$E$20,4,0),0),0),0)</f>
        <v>0</v>
      </c>
      <c r="N24" s="18">
        <f t="shared" si="0"/>
        <v>0</v>
      </c>
    </row>
    <row r="25" spans="1:14" x14ac:dyDescent="0.45">
      <c r="A25" s="14">
        <v>15</v>
      </c>
      <c r="B25" s="15" t="str">
        <f>IF(審査会申込!B25="","",審査会申込!B25)</f>
        <v/>
      </c>
      <c r="C25" s="16" t="str">
        <f>IF(審査会申込!C25="","",審査会申込!C25)</f>
        <v/>
      </c>
      <c r="D25" s="16" t="str">
        <f>IF(審査会申込!D25="","",審査会申込!D25)</f>
        <v/>
      </c>
      <c r="E25" s="16" t="str">
        <f>IF(審査会申込!E25="","",審査会申込!E25)</f>
        <v/>
      </c>
      <c r="F25" s="16" t="str">
        <f>IF(審査会申込!F25="","",審査会申込!F25)</f>
        <v/>
      </c>
      <c r="G25" s="16" t="str">
        <f>IF(審査会申込!G25="","",審査会申込!G25)</f>
        <v/>
      </c>
      <c r="H25" s="11" t="str">
        <f>IF(審査会申込!H25="","",審査会申込!H25)</f>
        <v/>
      </c>
      <c r="I25" s="17" t="str">
        <f>IF(審査会申込!I25="","",審査会申込!I25)</f>
        <v/>
      </c>
      <c r="J25" s="17"/>
      <c r="K25" s="11"/>
      <c r="L25" s="18">
        <f>IF(J25="合格",IF(H25="直接",VLOOKUP(G25,設定!$B$6:$E$20,3,0),0),0)</f>
        <v>0</v>
      </c>
      <c r="M25" s="18">
        <f>IF(J25="合格",IF(K25="○",IF(H25="直接",VLOOKUP(G25,設定!$B$6:$E$20,4,0),0),0),0)</f>
        <v>0</v>
      </c>
      <c r="N25" s="18">
        <f t="shared" si="0"/>
        <v>0</v>
      </c>
    </row>
    <row r="26" spans="1:14" x14ac:dyDescent="0.45">
      <c r="A26" s="14">
        <v>16</v>
      </c>
      <c r="B26" s="15" t="str">
        <f>IF(審査会申込!B26="","",審査会申込!B26)</f>
        <v/>
      </c>
      <c r="C26" s="16" t="str">
        <f>IF(審査会申込!C26="","",審査会申込!C26)</f>
        <v/>
      </c>
      <c r="D26" s="16" t="str">
        <f>IF(審査会申込!D26="","",審査会申込!D26)</f>
        <v/>
      </c>
      <c r="E26" s="16" t="str">
        <f>IF(審査会申込!E26="","",審査会申込!E26)</f>
        <v/>
      </c>
      <c r="F26" s="16" t="str">
        <f>IF(審査会申込!F26="","",審査会申込!F26)</f>
        <v/>
      </c>
      <c r="G26" s="16" t="str">
        <f>IF(審査会申込!G26="","",審査会申込!G26)</f>
        <v/>
      </c>
      <c r="H26" s="11" t="str">
        <f>IF(審査会申込!H26="","",審査会申込!H26)</f>
        <v/>
      </c>
      <c r="I26" s="17" t="str">
        <f>IF(審査会申込!I26="","",審査会申込!I26)</f>
        <v/>
      </c>
      <c r="J26" s="17"/>
      <c r="K26" s="11"/>
      <c r="L26" s="18">
        <f>IF(J26="合格",IF(H26="直接",VLOOKUP(G26,設定!$B$6:$E$20,3,0),0),0)</f>
        <v>0</v>
      </c>
      <c r="M26" s="18">
        <f>IF(J26="合格",IF(K26="○",IF(H26="直接",VLOOKUP(G26,設定!$B$6:$E$20,4,0),0),0),0)</f>
        <v>0</v>
      </c>
      <c r="N26" s="18">
        <f t="shared" si="0"/>
        <v>0</v>
      </c>
    </row>
    <row r="27" spans="1:14" x14ac:dyDescent="0.45">
      <c r="A27" s="14">
        <v>17</v>
      </c>
      <c r="B27" s="15" t="str">
        <f>IF(審査会申込!B27="","",審査会申込!B27)</f>
        <v/>
      </c>
      <c r="C27" s="16" t="str">
        <f>IF(審査会申込!C27="","",審査会申込!C27)</f>
        <v/>
      </c>
      <c r="D27" s="16" t="str">
        <f>IF(審査会申込!D27="","",審査会申込!D27)</f>
        <v/>
      </c>
      <c r="E27" s="16" t="str">
        <f>IF(審査会申込!E27="","",審査会申込!E27)</f>
        <v/>
      </c>
      <c r="F27" s="16" t="str">
        <f>IF(審査会申込!F27="","",審査会申込!F27)</f>
        <v/>
      </c>
      <c r="G27" s="16" t="str">
        <f>IF(審査会申込!G27="","",審査会申込!G27)</f>
        <v/>
      </c>
      <c r="H27" s="11" t="str">
        <f>IF(審査会申込!H27="","",審査会申込!H27)</f>
        <v/>
      </c>
      <c r="I27" s="17" t="str">
        <f>IF(審査会申込!I27="","",審査会申込!I27)</f>
        <v/>
      </c>
      <c r="J27" s="17"/>
      <c r="K27" s="11"/>
      <c r="L27" s="18">
        <f>IF(J27="合格",IF(H27="直接",VLOOKUP(G27,設定!$B$6:$E$20,3,0),0),0)</f>
        <v>0</v>
      </c>
      <c r="M27" s="18">
        <f>IF(J27="合格",IF(K27="○",IF(H27="直接",VLOOKUP(G27,設定!$B$6:$E$20,4,0),0),0),0)</f>
        <v>0</v>
      </c>
      <c r="N27" s="18">
        <f t="shared" si="0"/>
        <v>0</v>
      </c>
    </row>
    <row r="28" spans="1:14" x14ac:dyDescent="0.45">
      <c r="A28" s="14">
        <v>18</v>
      </c>
      <c r="B28" s="15" t="str">
        <f>IF(審査会申込!B28="","",審査会申込!B28)</f>
        <v/>
      </c>
      <c r="C28" s="16" t="str">
        <f>IF(審査会申込!C28="","",審査会申込!C28)</f>
        <v/>
      </c>
      <c r="D28" s="16" t="str">
        <f>IF(審査会申込!D28="","",審査会申込!D28)</f>
        <v/>
      </c>
      <c r="E28" s="16" t="str">
        <f>IF(審査会申込!E28="","",審査会申込!E28)</f>
        <v/>
      </c>
      <c r="F28" s="16" t="str">
        <f>IF(審査会申込!F28="","",審査会申込!F28)</f>
        <v/>
      </c>
      <c r="G28" s="16" t="str">
        <f>IF(審査会申込!G28="","",審査会申込!G28)</f>
        <v/>
      </c>
      <c r="H28" s="11" t="str">
        <f>IF(審査会申込!H28="","",審査会申込!H28)</f>
        <v/>
      </c>
      <c r="I28" s="17" t="str">
        <f>IF(審査会申込!I28="","",審査会申込!I28)</f>
        <v/>
      </c>
      <c r="J28" s="17"/>
      <c r="K28" s="11"/>
      <c r="L28" s="18">
        <f>IF(J28="合格",IF(H28="直接",VLOOKUP(G28,設定!$B$6:$E$20,3,0),0),0)</f>
        <v>0</v>
      </c>
      <c r="M28" s="18">
        <f>IF(J28="合格",IF(K28="○",IF(H28="直接",VLOOKUP(G28,設定!$B$6:$E$20,4,0),0),0),0)</f>
        <v>0</v>
      </c>
      <c r="N28" s="18">
        <f t="shared" si="0"/>
        <v>0</v>
      </c>
    </row>
    <row r="29" spans="1:14" x14ac:dyDescent="0.45">
      <c r="A29" s="14">
        <v>19</v>
      </c>
      <c r="B29" s="15" t="str">
        <f>IF(審査会申込!B29="","",審査会申込!B29)</f>
        <v/>
      </c>
      <c r="C29" s="16" t="str">
        <f>IF(審査会申込!C29="","",審査会申込!C29)</f>
        <v/>
      </c>
      <c r="D29" s="16" t="str">
        <f>IF(審査会申込!D29="","",審査会申込!D29)</f>
        <v/>
      </c>
      <c r="E29" s="16" t="str">
        <f>IF(審査会申込!E29="","",審査会申込!E29)</f>
        <v/>
      </c>
      <c r="F29" s="16" t="str">
        <f>IF(審査会申込!F29="","",審査会申込!F29)</f>
        <v/>
      </c>
      <c r="G29" s="16" t="str">
        <f>IF(審査会申込!G29="","",審査会申込!G29)</f>
        <v/>
      </c>
      <c r="H29" s="11" t="str">
        <f>IF(審査会申込!H29="","",審査会申込!H29)</f>
        <v/>
      </c>
      <c r="I29" s="17" t="str">
        <f>IF(審査会申込!I29="","",審査会申込!I29)</f>
        <v/>
      </c>
      <c r="J29" s="17"/>
      <c r="K29" s="11"/>
      <c r="L29" s="18">
        <f>IF(J29="合格",IF(H29="直接",VLOOKUP(G29,設定!$B$6:$E$20,3,0),0),0)</f>
        <v>0</v>
      </c>
      <c r="M29" s="18">
        <f>IF(J29="合格",IF(K29="○",IF(H29="直接",VLOOKUP(G29,設定!$B$6:$E$20,4,0),0),0),0)</f>
        <v>0</v>
      </c>
      <c r="N29" s="18">
        <f t="shared" si="0"/>
        <v>0</v>
      </c>
    </row>
    <row r="30" spans="1:14" x14ac:dyDescent="0.45">
      <c r="A30" s="14">
        <v>20</v>
      </c>
      <c r="B30" s="15" t="str">
        <f>IF(審査会申込!B30="","",審査会申込!B30)</f>
        <v/>
      </c>
      <c r="C30" s="16" t="str">
        <f>IF(審査会申込!C30="","",審査会申込!C30)</f>
        <v/>
      </c>
      <c r="D30" s="16" t="str">
        <f>IF(審査会申込!D30="","",審査会申込!D30)</f>
        <v/>
      </c>
      <c r="E30" s="16" t="str">
        <f>IF(審査会申込!E30="","",審査会申込!E30)</f>
        <v/>
      </c>
      <c r="F30" s="16" t="str">
        <f>IF(審査会申込!F30="","",審査会申込!F30)</f>
        <v/>
      </c>
      <c r="G30" s="16" t="str">
        <f>IF(審査会申込!G30="","",審査会申込!G30)</f>
        <v/>
      </c>
      <c r="H30" s="11" t="str">
        <f>IF(審査会申込!H30="","",審査会申込!H30)</f>
        <v/>
      </c>
      <c r="I30" s="17" t="str">
        <f>IF(審査会申込!I30="","",審査会申込!I30)</f>
        <v/>
      </c>
      <c r="J30" s="17"/>
      <c r="K30" s="11"/>
      <c r="L30" s="18">
        <f>IF(J30="合格",IF(H30="直接",VLOOKUP(G30,設定!$B$6:$E$20,3,0),0),0)</f>
        <v>0</v>
      </c>
      <c r="M30" s="18">
        <f>IF(J30="合格",IF(K30="○",IF(H30="直接",VLOOKUP(G30,設定!$B$6:$E$20,4,0),0),0),0)</f>
        <v>0</v>
      </c>
      <c r="N30" s="18">
        <f t="shared" si="0"/>
        <v>0</v>
      </c>
    </row>
    <row r="31" spans="1:14" ht="9" customHeight="1" x14ac:dyDescent="0.45">
      <c r="J31" s="1"/>
    </row>
    <row r="32" spans="1:14" x14ac:dyDescent="0.45">
      <c r="J32" s="1"/>
      <c r="K32" s="19" t="s">
        <v>46</v>
      </c>
      <c r="L32" s="18">
        <f t="shared" ref="L32:M32" si="1">SUM(L11:L30)</f>
        <v>0</v>
      </c>
      <c r="M32" s="18">
        <f t="shared" si="1"/>
        <v>0</v>
      </c>
      <c r="N32" s="18">
        <f>SUM(L32:M32)</f>
        <v>0</v>
      </c>
    </row>
  </sheetData>
  <mergeCells count="18">
    <mergeCell ref="A8:A9"/>
    <mergeCell ref="B8:B9"/>
    <mergeCell ref="C8:D8"/>
    <mergeCell ref="E8:F8"/>
    <mergeCell ref="G8:H8"/>
    <mergeCell ref="I8:I9"/>
    <mergeCell ref="B1:G1"/>
    <mergeCell ref="K2:N2"/>
    <mergeCell ref="L3:N3"/>
    <mergeCell ref="L4:N4"/>
    <mergeCell ref="L5:N5"/>
    <mergeCell ref="L6:N6"/>
    <mergeCell ref="J8:J9"/>
    <mergeCell ref="K8:K9"/>
    <mergeCell ref="L8:L9"/>
    <mergeCell ref="M8:M9"/>
    <mergeCell ref="N8:N9"/>
    <mergeCell ref="M1:N1"/>
  </mergeCells>
  <phoneticPr fontId="2"/>
  <printOptions horizontalCentered="1"/>
  <pageMargins left="0.23622047244094491" right="0.23622047244094491" top="0.74803149606299213" bottom="0.74803149606299213" header="0.31496062992125984" footer="0.31496062992125984"/>
  <pageSetup paperSize="9" scale="83" orientation="landscape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468AAF8D-5464-459D-8560-E6F3951484C0}">
          <x14:formula1>
            <xm:f>設定!$J$5:$J$6</xm:f>
          </x14:formula1>
          <xm:sqref>K11:K30</xm:sqref>
        </x14:dataValidation>
        <x14:dataValidation type="list" allowBlank="1" showInputMessage="1" showErrorMessage="1" xr:uid="{1D335071-1C94-4E82-96C6-78332DDE1685}">
          <x14:formula1>
            <xm:f>設定!$H$5:$H$6</xm:f>
          </x14:formula1>
          <xm:sqref>H11:H30</xm:sqref>
        </x14:dataValidation>
        <x14:dataValidation type="list" allowBlank="1" showInputMessage="1" showErrorMessage="1" xr:uid="{65D941B5-392F-48E9-ABF6-09DCEC3A0C06}">
          <x14:formula1>
            <xm:f>設定!$B$6:$B$20</xm:f>
          </x14:formula1>
          <xm:sqref>G11:G30</xm:sqref>
        </x14:dataValidation>
        <x14:dataValidation type="list" allowBlank="1" showInputMessage="1" showErrorMessage="1" xr:uid="{642BBA4D-9F4C-47C6-86FF-CF3CCEF32898}">
          <x14:formula1>
            <xm:f>設定!$L$5:$L$6</xm:f>
          </x14:formula1>
          <xm:sqref>J11:J30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B42C7A-0BBB-4B6A-B8A0-BF680747ED03}">
  <dimension ref="B4:L20"/>
  <sheetViews>
    <sheetView topLeftCell="A4" workbookViewId="0">
      <selection activeCell="K21" sqref="K21"/>
    </sheetView>
  </sheetViews>
  <sheetFormatPr defaultRowHeight="18" x14ac:dyDescent="0.45"/>
  <cols>
    <col min="2" max="2" width="12.5" customWidth="1"/>
    <col min="3" max="5" width="8.69921875" customWidth="1"/>
  </cols>
  <sheetData>
    <row r="4" spans="2:12" ht="18.600000000000001" thickBot="1" x14ac:dyDescent="0.5"/>
    <row r="5" spans="2:12" x14ac:dyDescent="0.45">
      <c r="B5" s="2" t="s">
        <v>22</v>
      </c>
      <c r="C5" s="5" t="s">
        <v>11</v>
      </c>
      <c r="D5" s="5" t="s">
        <v>23</v>
      </c>
      <c r="E5" s="3" t="s">
        <v>39</v>
      </c>
      <c r="H5" s="10" t="s">
        <v>41</v>
      </c>
      <c r="J5" s="1" t="s">
        <v>40</v>
      </c>
      <c r="L5" s="1" t="s">
        <v>56</v>
      </c>
    </row>
    <row r="6" spans="2:12" x14ac:dyDescent="0.45">
      <c r="B6" s="4" t="s">
        <v>29</v>
      </c>
      <c r="C6" s="7">
        <v>4000</v>
      </c>
      <c r="D6" s="8">
        <v>3000</v>
      </c>
      <c r="E6" s="6" t="s">
        <v>40</v>
      </c>
      <c r="H6" s="1" t="s">
        <v>42</v>
      </c>
      <c r="J6" s="1" t="s">
        <v>43</v>
      </c>
      <c r="L6" s="1" t="s">
        <v>57</v>
      </c>
    </row>
    <row r="7" spans="2:12" x14ac:dyDescent="0.45">
      <c r="B7" s="4" t="s">
        <v>30</v>
      </c>
      <c r="C7" s="7">
        <v>4000</v>
      </c>
      <c r="D7" s="8">
        <v>3000</v>
      </c>
      <c r="E7" s="6" t="s">
        <v>40</v>
      </c>
    </row>
    <row r="8" spans="2:12" x14ac:dyDescent="0.45">
      <c r="B8" s="4" t="s">
        <v>31</v>
      </c>
      <c r="C8" s="7">
        <v>4000</v>
      </c>
      <c r="D8" s="8">
        <v>3000</v>
      </c>
      <c r="E8" s="6" t="s">
        <v>40</v>
      </c>
    </row>
    <row r="9" spans="2:12" x14ac:dyDescent="0.45">
      <c r="B9" s="4" t="s">
        <v>32</v>
      </c>
      <c r="C9" s="7">
        <v>4000</v>
      </c>
      <c r="D9" s="8">
        <v>3000</v>
      </c>
      <c r="E9" s="6" t="s">
        <v>40</v>
      </c>
    </row>
    <row r="10" spans="2:12" x14ac:dyDescent="0.45">
      <c r="B10" s="4" t="s">
        <v>33</v>
      </c>
      <c r="C10" s="7">
        <v>4000</v>
      </c>
      <c r="D10" s="8">
        <v>3000</v>
      </c>
      <c r="E10" s="6" t="s">
        <v>40</v>
      </c>
    </row>
    <row r="11" spans="2:12" x14ac:dyDescent="0.45">
      <c r="B11" s="4" t="s">
        <v>34</v>
      </c>
      <c r="C11" s="7">
        <v>4000</v>
      </c>
      <c r="D11" s="8">
        <v>3000</v>
      </c>
      <c r="E11" s="6" t="s">
        <v>40</v>
      </c>
    </row>
    <row r="12" spans="2:12" x14ac:dyDescent="0.45">
      <c r="B12" s="4" t="s">
        <v>35</v>
      </c>
      <c r="C12" s="7">
        <v>4000</v>
      </c>
      <c r="D12" s="8">
        <v>3000</v>
      </c>
      <c r="E12" s="6" t="s">
        <v>40</v>
      </c>
    </row>
    <row r="13" spans="2:12" x14ac:dyDescent="0.45">
      <c r="B13" s="4" t="s">
        <v>36</v>
      </c>
      <c r="C13" s="7">
        <v>4000</v>
      </c>
      <c r="D13" s="8">
        <v>3000</v>
      </c>
      <c r="E13" s="6" t="s">
        <v>40</v>
      </c>
    </row>
    <row r="14" spans="2:12" x14ac:dyDescent="0.45">
      <c r="B14" s="4" t="s">
        <v>37</v>
      </c>
      <c r="C14" s="7">
        <v>4000</v>
      </c>
      <c r="D14" s="8">
        <v>3000</v>
      </c>
      <c r="E14" s="6" t="s">
        <v>40</v>
      </c>
    </row>
    <row r="15" spans="2:12" x14ac:dyDescent="0.45">
      <c r="B15" s="4" t="s">
        <v>38</v>
      </c>
      <c r="C15" s="7">
        <v>4000</v>
      </c>
      <c r="D15" s="8">
        <v>3000</v>
      </c>
      <c r="E15" s="6" t="s">
        <v>40</v>
      </c>
    </row>
    <row r="16" spans="2:12" x14ac:dyDescent="0.45">
      <c r="B16" s="4" t="s">
        <v>24</v>
      </c>
      <c r="C16" s="7">
        <v>7000</v>
      </c>
      <c r="D16" s="8">
        <v>9000</v>
      </c>
      <c r="E16" s="9">
        <v>500</v>
      </c>
    </row>
    <row r="17" spans="2:5" x14ac:dyDescent="0.45">
      <c r="B17" s="4" t="s">
        <v>25</v>
      </c>
      <c r="C17" s="7">
        <v>7000</v>
      </c>
      <c r="D17" s="8">
        <v>10000</v>
      </c>
      <c r="E17" s="9">
        <v>500</v>
      </c>
    </row>
    <row r="18" spans="2:5" x14ac:dyDescent="0.45">
      <c r="B18" s="4" t="s">
        <v>26</v>
      </c>
      <c r="C18" s="7">
        <v>7000</v>
      </c>
      <c r="D18" s="8">
        <v>12000</v>
      </c>
      <c r="E18" s="9">
        <v>500</v>
      </c>
    </row>
    <row r="19" spans="2:5" x14ac:dyDescent="0.45">
      <c r="B19" s="4" t="s">
        <v>27</v>
      </c>
      <c r="C19" s="7">
        <v>7000</v>
      </c>
      <c r="D19" s="8">
        <v>13000</v>
      </c>
      <c r="E19" s="9">
        <v>500</v>
      </c>
    </row>
    <row r="20" spans="2:5" x14ac:dyDescent="0.45">
      <c r="B20" s="4" t="s">
        <v>28</v>
      </c>
      <c r="C20" s="7">
        <v>7000</v>
      </c>
      <c r="D20" s="8">
        <v>15000</v>
      </c>
      <c r="E20" s="9">
        <v>500</v>
      </c>
    </row>
  </sheetData>
  <phoneticPr fontId="2"/>
  <dataValidations count="1">
    <dataValidation type="list" allowBlank="1" showInputMessage="1" showErrorMessage="1" sqref="C5:E20 B5" xr:uid="{E0B03C03-C9A5-48DE-A9CA-65DBD0E8658E}">
      <formula1>$B$6:$B$20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I V x 0 W n / 0 / e y l A A A A 9 g A A A B I A H A B D b 2 5 m a W c v U G F j a 2 F n Z S 5 4 b W w g o h g A K K A U A A A A A A A A A A A A A A A A A A A A A A A A A A A A h Y 8 x D o I w G I W v Q r r T F s T E k J 8 y u B l J S E y M a 1 M q F K E Y W i x 3 c / B I X k G M o m 6 O 7 3 v f 8 N 7 9 e o N 0 b B v v I n u j O p 2 g A F P k S S 2 6 Q u k y Q Y M 9 + i u U M s i 5 O P F S e p O s T T y a I k G V t e e Y E O c c d g v c 9 S U J K Q 3 I I d v u R C V b j j 6 y + i / 7 S h v L t Z C I w f 4 1 h o U 4 i C i O 6 B J T I D O E T O m v E E 5 7 n + 0 P h P X Q 2 K G X r O b + J g c y R y D v D + w B U E s D B B Q A A g A I A C F c d F o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h X H R a K I p H u A 4 A A A A R A A A A E w A c A E Z v c m 1 1 b G F z L 1 N l Y 3 R p b 2 4 x L m 0 g o h g A K K A U A A A A A A A A A A A A A A A A A A A A A A A A A A A A K 0 5 N L s n M z 1 M I h t C G 1 g B Q S w E C L Q A U A A I A C A A h X H R a f / T 9 7 K U A A A D 2 A A A A E g A A A A A A A A A A A A A A A A A A A A A A Q 2 9 u Z m l n L 1 B h Y 2 t h Z 2 U u e G 1 s U E s B A i 0 A F A A C A A g A I V x 0 W g / K 6 a u k A A A A 6 Q A A A B M A A A A A A A A A A A A A A A A A 8 Q A A A F t D b 2 5 0 Z W 5 0 X 1 R 5 c G V z X S 5 4 b W x Q S w E C L Q A U A A I A C A A h X H R a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5 n w l u P d 0 P 0 S l R v J m J Q 1 Z 5 Q A A A A A C A A A A A A A D Z g A A w A A A A B A A A A B 2 v 1 + 3 3 K Z L D K E w 4 t a z x B S 0 A A A A A A S A A A C g A A A A E A A A A I 7 l P o N p 0 U g + W r V Y N x c 5 N l Z Q A A A A 6 7 G f E e R k a D q 1 7 M F D O H p u d w v P 7 J b v A j b X 0 H t 5 3 t P B U p 3 N F u Z / M G 3 X / P 5 V 3 D V 6 h h 1 m T D c z U e 4 Y P P U U d V F w h 1 K 0 h S S I m o U L U x M M l Q 7 0 A w W l H p s U A A A A h n 6 5 p 7 M W 2 n e 1 A X x X 4 j c 0 x O A d g 7 c = < / D a t a M a s h u p > 
</file>

<file path=customXml/itemProps1.xml><?xml version="1.0" encoding="utf-8"?>
<ds:datastoreItem xmlns:ds="http://schemas.openxmlformats.org/officeDocument/2006/customXml" ds:itemID="{A6FF07ED-F4F3-456D-A7E1-AFAFFE63835E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審査会申込</vt:lpstr>
      <vt:lpstr>登録申請</vt:lpstr>
      <vt:lpstr>設定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齋藤　聡</dc:creator>
  <cp:lastModifiedBy>齋藤　聡</cp:lastModifiedBy>
  <cp:lastPrinted>2025-05-26T03:08:45Z</cp:lastPrinted>
  <dcterms:created xsi:type="dcterms:W3CDTF">2025-03-20T01:46:18Z</dcterms:created>
  <dcterms:modified xsi:type="dcterms:W3CDTF">2025-10-27T01:42:32Z</dcterms:modified>
</cp:coreProperties>
</file>